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VRSusers\Sostend\Desktop\"/>
    </mc:Choice>
  </mc:AlternateContent>
  <xr:revisionPtr revIDLastSave="0" documentId="13_ncr:1_{B22B74D5-D489-48A0-B01B-B14D08445216}" xr6:coauthVersionLast="36" xr6:coauthVersionMax="36" xr10:uidLastSave="{00000000-0000-0000-0000-000000000000}"/>
  <bookViews>
    <workbookView xWindow="-120" yWindow="-120" windowWidth="23160" windowHeight="8034" tabRatio="958" xr2:uid="{F9B7F806-D517-4BEB-88FC-7156D5B87DDB}"/>
  </bookViews>
  <sheets>
    <sheet name="DIF IPS Tracking" sheetId="22" r:id="rId1"/>
    <sheet name="CRP Staff 1" sheetId="7" r:id="rId2"/>
    <sheet name="CRP Staff 2" sheetId="16" r:id="rId3"/>
    <sheet name="CRP Staff 3" sheetId="17" r:id="rId4"/>
    <sheet name="CRP Staff 4" sheetId="18" r:id="rId5"/>
    <sheet name="CRP Staff 5" sheetId="19" r:id="rId6"/>
    <sheet name="CRP Staff 6" sheetId="20" r:id="rId7"/>
    <sheet name="CRP Summary" sheetId="6" r:id="rId8"/>
    <sheet name="Invoice" sheetId="21" r:id="rId9"/>
    <sheet name="DIF IPS Instructions" sheetId="23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0" l="1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E12" i="20"/>
  <c r="J11" i="20"/>
  <c r="E11" i="20"/>
  <c r="J10" i="20"/>
  <c r="E10" i="20"/>
  <c r="J9" i="20"/>
  <c r="J40" i="20" s="1"/>
  <c r="E9" i="20"/>
  <c r="E40" i="20" s="1"/>
  <c r="F5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1" i="19"/>
  <c r="E11" i="19"/>
  <c r="J10" i="19"/>
  <c r="E10" i="19"/>
  <c r="J9" i="19"/>
  <c r="J40" i="19" s="1"/>
  <c r="E9" i="19"/>
  <c r="E40" i="19" s="1"/>
  <c r="F5" i="19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E12" i="18"/>
  <c r="J11" i="18"/>
  <c r="E11" i="18"/>
  <c r="J10" i="18"/>
  <c r="E10" i="18"/>
  <c r="J9" i="18"/>
  <c r="J40" i="18" s="1"/>
  <c r="E9" i="18"/>
  <c r="E40" i="18" s="1"/>
  <c r="F5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J40" i="17" s="1"/>
  <c r="E10" i="17"/>
  <c r="E40" i="17" s="1"/>
  <c r="J9" i="17"/>
  <c r="E9" i="17"/>
  <c r="F5" i="17"/>
  <c r="C5" i="17"/>
  <c r="F4" i="17"/>
  <c r="G40" i="16"/>
  <c r="E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J40" i="16" s="1"/>
  <c r="E9" i="16"/>
  <c r="F5" i="16"/>
  <c r="C5" i="16"/>
  <c r="F4" i="16"/>
  <c r="F5" i="7"/>
  <c r="F4" i="7"/>
  <c r="C5" i="7"/>
  <c r="D46" i="21" l="1"/>
  <c r="D41" i="21"/>
  <c r="D36" i="21"/>
  <c r="D31" i="21"/>
  <c r="D26" i="21"/>
  <c r="G10" i="6"/>
  <c r="G9" i="6"/>
  <c r="G8" i="6"/>
  <c r="G7" i="6"/>
  <c r="G6" i="6"/>
  <c r="G40" i="7"/>
  <c r="D21" i="21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s="1"/>
  <c r="G5" i="6" s="1"/>
  <c r="G11" i="6" l="1"/>
  <c r="F20" i="6" s="1"/>
  <c r="B10" i="21"/>
  <c r="B9" i="21"/>
  <c r="B10" i="6"/>
  <c r="B9" i="6"/>
  <c r="B8" i="6"/>
  <c r="B7" i="6"/>
  <c r="B6" i="6"/>
  <c r="E12" i="21"/>
  <c r="F4" i="21" l="1"/>
  <c r="A15" i="21"/>
  <c r="E2" i="6" l="1"/>
  <c r="C11" i="21" s="1"/>
  <c r="B3" i="6"/>
  <c r="B8" i="21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" i="6"/>
  <c r="B11" i="6"/>
  <c r="F21" i="21" l="1"/>
  <c r="F51" i="21" s="1"/>
  <c r="F18" i="6"/>
  <c r="F19" i="6" s="1"/>
  <c r="F21" i="6" s="1"/>
  <c r="F11" i="6"/>
</calcChain>
</file>

<file path=xl/sharedStrings.xml><?xml version="1.0" encoding="utf-8"?>
<sst xmlns="http://schemas.openxmlformats.org/spreadsheetml/2006/main" count="299" uniqueCount="100">
  <si>
    <t>CRP Employee Name:</t>
  </si>
  <si>
    <t>Number of Job Candidates:</t>
  </si>
  <si>
    <t>Indirect CD Activities</t>
  </si>
  <si>
    <t>Administrative Activities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</si>
  <si>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</si>
  <si>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</si>
  <si>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</si>
  <si>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</si>
  <si>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</si>
  <si>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</si>
  <si>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</si>
  <si>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</si>
  <si>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</si>
  <si>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</si>
  <si>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</si>
  <si>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</si>
  <si>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</si>
  <si>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</si>
  <si>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>Technical Assistance (in units)</t>
  </si>
  <si>
    <t>Trainings                           (in units)</t>
  </si>
  <si>
    <t>Total Units Worked</t>
  </si>
  <si>
    <t xml:space="preserve">*The IBC DIF Grant will reimburse at a rate of $17.85 per unit. 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</si>
  <si>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</si>
  <si>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</si>
  <si>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</si>
  <si>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</si>
  <si>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</si>
  <si>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</si>
  <si>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</si>
  <si>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</si>
  <si>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</si>
  <si>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</si>
  <si>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</si>
  <si>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</si>
  <si>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</si>
  <si>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</si>
  <si>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Vendor #: </t>
  </si>
  <si>
    <t xml:space="preserve">CRP Name: </t>
  </si>
  <si>
    <t>Vendor #:</t>
  </si>
  <si>
    <t>Bill to : Judy Warth, CDD, University of Iowa Health Care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</si>
  <si>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</si>
  <si>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</si>
  <si>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</si>
  <si>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</si>
  <si>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</si>
  <si>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</si>
  <si>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</si>
  <si>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</si>
  <si>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</si>
  <si>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</si>
  <si>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</si>
  <si>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</si>
  <si>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</si>
  <si>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*The IBC DIF grant will reimburse at a rate of $17.85 per unit.</t>
  </si>
  <si>
    <t>For more details - please see attached spreadsheet.</t>
  </si>
  <si>
    <t>Total Amount Due</t>
  </si>
  <si>
    <t>IVRS grant mfk 510-85-8685-00000-15635200-30</t>
  </si>
  <si>
    <t>Iowa Vocational Rehabilitation Services (IVRS) - IA Blueprint for Change Grant</t>
  </si>
  <si>
    <t xml:space="preserve"> Vendor # 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</si>
  <si>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</si>
  <si>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</si>
  <si>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</si>
  <si>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</si>
  <si>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</si>
  <si>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</si>
  <si>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</si>
  <si>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</si>
  <si>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</si>
  <si>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 xml:space="preserve">                  100 Hawkins Drive, Iowa City, IA  52242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</si>
  <si>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</si>
  <si>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</si>
  <si>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</si>
  <si>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</si>
  <si>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</si>
  <si>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The Iowa Blueprint for Change (IBC) will fund for the time it takes to complete activities directly related to IBC programs but are not built into the service.</t>
  </si>
  <si>
    <t>Mileage</t>
  </si>
  <si>
    <t>Total Mileage</t>
  </si>
  <si>
    <t>DIF IPS Tracking Sheet for CRPs</t>
  </si>
  <si>
    <t>DIF IPS Activities Monthly Report</t>
  </si>
  <si>
    <t>DIF IPS Activities</t>
  </si>
  <si>
    <t>Indirect IPS Activities Comments</t>
  </si>
  <si>
    <t>Refer to The DIF IPS Instructions sheet for more information on reimbursable and nonreimbursable items.</t>
  </si>
  <si>
    <r>
      <t xml:space="preserve">DIF ips Activities Monthly Report </t>
    </r>
    <r>
      <rPr>
        <sz val="10"/>
        <color theme="1"/>
        <rFont val="Calibri"/>
        <family val="2"/>
        <scheme val="minor"/>
      </rPr>
      <t>(email to Brandy.McOmber@iowa.gov by the 5th working day following the end of each month)</t>
    </r>
  </si>
  <si>
    <t>IPS Tracking Sheets</t>
  </si>
  <si>
    <t>Trainings/meetings</t>
  </si>
  <si>
    <t>IPS trainings with U of I</t>
  </si>
  <si>
    <t>Approved training (benefits planning, MI, etc.)</t>
  </si>
  <si>
    <t>Approved conferences/summits</t>
  </si>
  <si>
    <t>Steering committee meetings/prep</t>
  </si>
  <si>
    <t>Outreach through Economic Groups, SA,etc. </t>
  </si>
  <si>
    <t>Mileage to conduct IPS related activities (job contacts, JC meetings, etc.)</t>
  </si>
  <si>
    <t>MH team meetings</t>
  </si>
  <si>
    <t>IVRS without JC, MH counselor without JC, IHH without JC</t>
  </si>
  <si>
    <t>Documentation</t>
  </si>
  <si>
    <t>Career Exploration (Career Profile)  - menu allows for up to 16 units/34 hours unless noted under DIF auth, then it would just be 1 milestone vs 1 unit. If you are spending additional time over the 34 hours, please document this and submit a tracking sheet.</t>
  </si>
  <si>
    <t>Job Development 1 (once a job has been offered and accepted through the first 45 days of employment)- menu allows for 120 units/30 hours for this. Again, if you are spending over 30 hours doing this, please document this and submit a tracking sheet.</t>
  </si>
  <si>
    <t>This can include working with the business on behalf of JC.</t>
  </si>
  <si>
    <t>Job Development 2 - billed once the JC has been on the job for 45 days . Natural support plan is included in this payment. Same guidelines as job development 1 for DIF activities tracking sheet</t>
  </si>
  <si>
    <t>Job Coaching - billed when the JC has been at the job for at least 90 days. </t>
  </si>
  <si>
    <t>UI Vendor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</si>
</sst>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44" fontId="0" fillId="0" borderId="0" xfId="0" applyNumberFormat="1" applyProtection="1"/>
    <xf numFmtId="0" fontId="2" fillId="0" borderId="0" xfId="0" applyFont="1" applyProtection="1"/>
    <xf numFmtId="44" fontId="0" fillId="0" borderId="1" xfId="0" applyNumberFormat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0" xfId="0"/>
    <xf numFmtId="0" fontId="7" fillId="0" borderId="1" xfId="0" applyFont="1" applyBorder="1"/>
    <xf numFmtId="0" fontId="8" fillId="0" borderId="0" xfId="0" applyFont="1"/>
    <xf numFmtId="0" fontId="8" fillId="0" borderId="12" xfId="0" applyFont="1" applyBorder="1"/>
    <xf numFmtId="0" fontId="10" fillId="0" borderId="12" xfId="0" applyFont="1" applyBorder="1"/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7" xfId="0" applyBorder="1"/>
    <xf numFmtId="164" fontId="0" fillId="0" borderId="18" xfId="2" applyNumberFormat="1" applyFont="1" applyBorder="1" applyAlignment="1">
      <alignment horizontal="center"/>
    </xf>
    <xf numFmtId="43" fontId="0" fillId="0" borderId="18" xfId="2" applyFont="1" applyBorder="1"/>
    <xf numFmtId="43" fontId="0" fillId="0" borderId="17" xfId="2" applyFont="1" applyBorder="1"/>
    <xf numFmtId="0" fontId="0" fillId="0" borderId="16" xfId="0" applyBorder="1"/>
    <xf numFmtId="164" fontId="0" fillId="0" borderId="19" xfId="2" applyNumberFormat="1" applyFont="1" applyBorder="1" applyAlignment="1">
      <alignment horizontal="center"/>
    </xf>
    <xf numFmtId="43" fontId="0" fillId="0" borderId="19" xfId="2" applyFont="1" applyBorder="1"/>
    <xf numFmtId="0" fontId="19" fillId="0" borderId="16" xfId="0" applyFont="1" applyBorder="1"/>
    <xf numFmtId="43" fontId="0" fillId="0" borderId="19" xfId="2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2" xfId="0" applyFont="1" applyBorder="1"/>
    <xf numFmtId="43" fontId="2" fillId="0" borderId="15" xfId="2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6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3" fontId="23" fillId="4" borderId="19" xfId="2" applyFont="1" applyFill="1" applyBorder="1" applyAlignment="1">
      <alignment horizontal="center"/>
    </xf>
    <xf numFmtId="0" fontId="23" fillId="0" borderId="0" xfId="0" applyFont="1"/>
    <xf numFmtId="0" fontId="0" fillId="0" borderId="0" xfId="0"/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Fill="1"/>
    <xf numFmtId="2" fontId="0" fillId="0" borderId="0" xfId="0" applyNumberFormat="1"/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/>
    </xf>
    <xf numFmtId="0" fontId="0" fillId="0" borderId="3" xfId="0" applyFont="1" applyBorder="1" applyAlignment="1" applyProtection="1">
      <alignment horizontal="left"/>
    </xf>
    <xf numFmtId="165" fontId="0" fillId="0" borderId="4" xfId="0" applyNumberFormat="1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Font="1" applyBorder="1" applyAlignment="1">
      <alignment horizontal="left"/>
    </xf>
    <xf numFmtId="0" fontId="0" fillId="0" borderId="3" xfId="0" applyBorder="1" applyAlignment="1" applyProtection="1">
      <alignment horizontal="left"/>
    </xf>
    <xf numFmtId="0" fontId="0" fillId="0" borderId="2" xfId="0" applyBorder="1" applyAlignment="1">
      <alignment horizontal="left"/>
    </xf>
    <xf numFmtId="43" fontId="23" fillId="0" borderId="19" xfId="2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2"/>
    </xf>
    <xf numFmtId="0" fontId="2" fillId="0" borderId="0" xfId="0" applyFont="1" applyBorder="1" applyAlignment="1">
      <alignment wrapText="1"/>
    </xf>
    <xf numFmtId="44" fontId="0" fillId="0" borderId="0" xfId="0" applyNumberFormat="1" applyBorder="1" applyProtection="1"/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44" fontId="0" fillId="0" borderId="0" xfId="1" applyFont="1"/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0" fontId="0" fillId="0" borderId="0" xfId="0" applyFont="1" applyProtection="1"/>
    <xf numFmtId="43" fontId="23" fillId="4" borderId="19" xfId="2" applyFont="1" applyFill="1" applyBorder="1" applyAlignment="1" applyProtection="1">
      <alignment horizontal="center"/>
    </xf>
    <xf numFmtId="0" fontId="0" fillId="0" borderId="23" xfId="0" applyBorder="1"/>
    <xf numFmtId="164" fontId="0" fillId="0" borderId="0" xfId="0" applyNumberFormat="1" applyBorder="1"/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indent="2"/>
    </xf>
    <xf numFmtId="0" fontId="28" fillId="0" borderId="0" xfId="0" applyFont="1" applyAlignment="1">
      <alignment horizontal="left" vertical="center" indent="3"/>
    </xf>
    <xf numFmtId="2" fontId="0" fillId="0" borderId="0" xfId="0" applyNumberFormat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18" fillId="0" borderId="13" xfId="0" applyNumberFormat="1" applyFont="1" applyFill="1" applyBorder="1" applyAlignment="1">
      <alignment horizontal="center"/>
    </xf>
    <xf numFmtId="165" fontId="18" fillId="0" borderId="14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tabSelected="1" workbookViewId="0">
      <selection activeCell="B3" sqref="B3"/>
    </sheetView>
  </sheetViews>
  <sheetFormatPr defaultRowHeight="14.4" x14ac:dyDescent="0.55000000000000004"/>
  <cols>
    <col min="1" max="1" width="21.1015625" customWidth="1"/>
    <col min="2" max="2" width="44.1015625" customWidth="1"/>
    <col min="3" max="3" width="3.68359375" customWidth="1"/>
    <col min="4" max="4" width="35.05078125" customWidth="1"/>
  </cols>
  <sheetData>
    <row r="1" spans="1:4" ht="18.3" x14ac:dyDescent="0.7">
      <c r="A1" s="141" t="s">
        <v>77</v>
      </c>
      <c r="B1" s="141"/>
      <c r="C1" s="141"/>
      <c r="D1" s="141"/>
    </row>
    <row r="2" spans="1:4" x14ac:dyDescent="0.55000000000000004">
      <c r="A2" s="77"/>
      <c r="B2" s="77"/>
      <c r="C2" s="77"/>
      <c r="D2" s="77"/>
    </row>
    <row r="3" spans="1:4" x14ac:dyDescent="0.55000000000000004">
      <c r="A3" s="77" t="s">
        <v>35</v>
      </c>
      <c r="B3" s="14"/>
      <c r="C3" s="77"/>
      <c r="D3" s="77"/>
    </row>
    <row r="4" spans="1:4" x14ac:dyDescent="0.55000000000000004">
      <c r="A4" s="77" t="s">
        <v>63</v>
      </c>
      <c r="B4" s="14"/>
      <c r="C4" s="77"/>
      <c r="D4" s="77"/>
    </row>
    <row r="5" spans="1:4" x14ac:dyDescent="0.55000000000000004">
      <c r="A5" s="77" t="s">
        <v>64</v>
      </c>
      <c r="B5" s="14"/>
      <c r="C5" s="77"/>
      <c r="D5" s="77"/>
    </row>
    <row r="6" spans="1:4" x14ac:dyDescent="0.55000000000000004">
      <c r="A6" s="77" t="s">
        <v>99</v>
      </c>
      <c r="B6" s="97"/>
      <c r="C6" s="77"/>
      <c r="D6" s="77"/>
    </row>
    <row r="7" spans="1:4" x14ac:dyDescent="0.55000000000000004">
      <c r="A7" s="77" t="s">
        <v>65</v>
      </c>
      <c r="B7" s="14"/>
      <c r="C7" s="77"/>
      <c r="D7" s="88" t="s">
        <v>66</v>
      </c>
    </row>
    <row r="8" spans="1:4" ht="14.4" customHeight="1" x14ac:dyDescent="0.55000000000000004">
      <c r="A8" s="87"/>
      <c r="B8" s="77"/>
      <c r="C8" s="77"/>
      <c r="D8" s="88" t="s">
        <v>67</v>
      </c>
    </row>
    <row r="9" spans="1:4" ht="12.9" customHeight="1" x14ac:dyDescent="0.55000000000000004">
      <c r="A9" s="87"/>
      <c r="B9" s="77"/>
      <c r="C9" s="77"/>
      <c r="D9" s="77"/>
    </row>
    <row r="10" spans="1:4" x14ac:dyDescent="0.55000000000000004">
      <c r="A10" s="86"/>
      <c r="B10" s="77"/>
      <c r="C10" s="77"/>
      <c r="D10" s="77"/>
    </row>
  </sheetData>
  <sheetProtection password="F30A" sheet="1" objects="1" scenarios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X33"/>
  <sheetViews>
    <sheetView workbookViewId="0">
      <selection activeCell="H31" sqref="H31"/>
    </sheetView>
  </sheetViews>
  <sheetFormatPr defaultRowHeight="14.4" x14ac:dyDescent="0.55000000000000004"/>
  <sheetData>
    <row r="1" spans="1:24" ht="21.3" x14ac:dyDescent="0.55000000000000004">
      <c r="A1" s="134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ht="15" x14ac:dyDescent="0.55000000000000004">
      <c r="A2" s="116" t="s">
        <v>74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5" x14ac:dyDescent="0.55000000000000004">
      <c r="A3" s="135" t="s">
        <v>84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4" ht="15" x14ac:dyDescent="0.55000000000000004">
      <c r="A4" s="136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4" ht="15" x14ac:dyDescent="0.55000000000000004">
      <c r="A5" s="136" t="s">
        <v>86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1:24" ht="15" x14ac:dyDescent="0.55000000000000004">
      <c r="A6" s="136" t="s">
        <v>87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ht="15" x14ac:dyDescent="0.55000000000000004">
      <c r="A7" s="136" t="s">
        <v>88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spans="1:24" ht="15" x14ac:dyDescent="0.55000000000000004">
      <c r="A8" s="136" t="s">
        <v>89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ht="15" x14ac:dyDescent="0.55000000000000004">
      <c r="A9" s="135" t="s">
        <v>90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spans="1:24" ht="15" x14ac:dyDescent="0.55000000000000004">
      <c r="A10" s="135" t="s">
        <v>91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spans="1:24" ht="15" x14ac:dyDescent="0.55000000000000004">
      <c r="A11" s="136" t="s">
        <v>92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spans="1:24" ht="15" x14ac:dyDescent="0.55000000000000004">
      <c r="A12" s="135" t="s">
        <v>93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 ht="15" x14ac:dyDescent="0.55000000000000004">
      <c r="A13" s="136" t="s">
        <v>94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4" ht="15" x14ac:dyDescent="0.55000000000000004">
      <c r="A14" s="136" t="s">
        <v>95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spans="1:24" ht="15" x14ac:dyDescent="0.55000000000000004">
      <c r="A15" s="137" t="s">
        <v>96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spans="1:24" ht="15" x14ac:dyDescent="0.55000000000000004">
      <c r="A16" s="136" t="s">
        <v>97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spans="1:24" ht="15" x14ac:dyDescent="0.55000000000000004">
      <c r="A17" s="137" t="s">
        <v>96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spans="1:24" ht="15" x14ac:dyDescent="0.55000000000000004">
      <c r="A18" s="136" t="s">
        <v>98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spans="1:24" x14ac:dyDescent="0.55000000000000004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spans="1:24" ht="15" x14ac:dyDescent="0.55000000000000004">
      <c r="A20" s="116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spans="1:24" x14ac:dyDescent="0.55000000000000004">
      <c r="A21" s="117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spans="1:24" x14ac:dyDescent="0.55000000000000004">
      <c r="A22" s="118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spans="1:24" x14ac:dyDescent="0.55000000000000004">
      <c r="A23" s="11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spans="1:24" x14ac:dyDescent="0.55000000000000004">
      <c r="A24" s="118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spans="1:24" x14ac:dyDescent="0.55000000000000004">
      <c r="A25" s="11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spans="1:24" x14ac:dyDescent="0.55000000000000004">
      <c r="A26" s="11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spans="1:24" x14ac:dyDescent="0.55000000000000004">
      <c r="A27" s="11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24" x14ac:dyDescent="0.55000000000000004">
      <c r="A28" s="11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spans="1:24" x14ac:dyDescent="0.55000000000000004">
      <c r="A29" s="118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spans="1:24" x14ac:dyDescent="0.55000000000000004">
      <c r="A30" s="11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spans="1:24" x14ac:dyDescent="0.55000000000000004">
      <c r="A31" s="11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24" x14ac:dyDescent="0.55000000000000004">
      <c r="A32" s="11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spans="1:24" x14ac:dyDescent="0.55000000000000004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</sheetData>
  <sheetProtection password="F30A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workbookViewId="0">
      <selection activeCell="H9" sqref="H9"/>
    </sheetView>
  </sheetViews>
  <sheetFormatPr defaultRowHeight="14.4" x14ac:dyDescent="0.55000000000000004"/>
  <cols>
    <col min="1" max="1" width="5" customWidth="1"/>
    <col min="2" max="2" width="18.578125" customWidth="1"/>
    <col min="3" max="3" width="20.41796875" customWidth="1"/>
    <col min="4" max="4" width="23.15625" customWidth="1"/>
    <col min="5" max="5" width="20.41796875" customWidth="1"/>
    <col min="6" max="6" width="37.83984375" customWidth="1"/>
    <col min="7" max="7" width="8.05078125" customWidth="1"/>
    <col min="8" max="8" width="35.83984375" style="107" customWidth="1"/>
    <col min="9" max="9" width="5.89453125" style="7" customWidth="1"/>
    <col min="10" max="10" width="15.41796875" style="107" customWidth="1"/>
    <col min="11" max="11" width="3.20703125" style="107" customWidth="1"/>
    <col min="12" max="12" width="11.26171875" customWidth="1"/>
    <col min="19" max="19" width="12.41796875" customWidth="1"/>
  </cols>
  <sheetData>
    <row r="1" spans="1:18" x14ac:dyDescent="0.55000000000000004">
      <c r="A1" s="144" t="s">
        <v>78</v>
      </c>
      <c r="B1" s="144"/>
      <c r="C1" s="144"/>
      <c r="D1" s="144"/>
      <c r="E1" s="144"/>
      <c r="F1" s="144"/>
      <c r="G1" s="75"/>
      <c r="H1" s="104"/>
      <c r="I1" s="104"/>
      <c r="J1" s="104"/>
      <c r="K1" s="104"/>
      <c r="L1" s="75"/>
      <c r="M1" s="1"/>
    </row>
    <row r="2" spans="1:18" x14ac:dyDescent="0.55000000000000004">
      <c r="A2" s="2"/>
      <c r="B2" s="2"/>
      <c r="C2" s="2"/>
      <c r="D2" s="2"/>
      <c r="E2" s="2"/>
      <c r="F2" s="18"/>
      <c r="G2" s="2"/>
      <c r="H2" s="104"/>
      <c r="I2" s="104"/>
      <c r="J2" s="104"/>
      <c r="K2" s="104"/>
      <c r="L2" s="2"/>
      <c r="M2" s="1"/>
    </row>
    <row r="3" spans="1:18" ht="14.7" thickBot="1" x14ac:dyDescent="0.6">
      <c r="A3" s="146" t="s">
        <v>0</v>
      </c>
      <c r="B3" s="146"/>
      <c r="C3" s="89"/>
      <c r="E3" s="11" t="s">
        <v>1</v>
      </c>
      <c r="F3" s="90"/>
      <c r="G3" s="1"/>
      <c r="H3" s="1"/>
      <c r="I3" s="104"/>
      <c r="J3" s="1"/>
      <c r="K3" s="1"/>
      <c r="L3" s="12" t="s">
        <v>14</v>
      </c>
    </row>
    <row r="4" spans="1:18" ht="15" thickTop="1" thickBot="1" x14ac:dyDescent="0.6">
      <c r="A4" s="146" t="s">
        <v>13</v>
      </c>
      <c r="B4" s="146"/>
      <c r="C4" s="9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4"/>
      <c r="J4" s="1"/>
      <c r="K4" s="1"/>
      <c r="L4" s="12" t="s">
        <v>15</v>
      </c>
    </row>
    <row r="5" spans="1:18" ht="15" thickTop="1" thickBot="1" x14ac:dyDescent="0.6">
      <c r="A5" s="146" t="s">
        <v>35</v>
      </c>
      <c r="B5" s="146"/>
      <c r="C5" s="93" t="str">
        <f>IF('DIF IPS Tracking'!B3="", "Enter CRP Name on DIF IPS Tracking Sheet", 'DIF IPS Tracking'!B3)</f>
        <v>Enter CRP Name on DIF IPS Tracking Sheet</v>
      </c>
      <c r="E5" s="25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4"/>
      <c r="J5" s="1"/>
      <c r="K5" s="1"/>
      <c r="L5" s="12" t="s">
        <v>16</v>
      </c>
    </row>
    <row r="6" spans="1:18" x14ac:dyDescent="0.55000000000000004">
      <c r="A6" s="147" t="s">
        <v>79</v>
      </c>
      <c r="B6" s="147"/>
      <c r="C6" s="147"/>
      <c r="D6" s="147"/>
      <c r="E6" s="147"/>
      <c r="F6" s="147"/>
      <c r="G6" s="19"/>
      <c r="H6" s="105"/>
      <c r="I6" s="105"/>
      <c r="J6" s="105"/>
      <c r="K6" s="105"/>
      <c r="L6" s="12"/>
    </row>
    <row r="7" spans="1:18" x14ac:dyDescent="0.55000000000000004">
      <c r="A7" s="1"/>
      <c r="B7" s="145" t="s">
        <v>2</v>
      </c>
      <c r="C7" s="145"/>
      <c r="D7" s="145"/>
      <c r="E7" s="1"/>
      <c r="F7" s="1"/>
      <c r="G7" s="1"/>
      <c r="H7" s="1"/>
      <c r="I7" s="104"/>
      <c r="J7" s="1"/>
      <c r="K7" s="1"/>
      <c r="L7" s="1"/>
    </row>
    <row r="8" spans="1:18" ht="59.4" customHeight="1" thickBot="1" x14ac:dyDescent="0.6">
      <c r="A8" s="3" t="s">
        <v>8</v>
      </c>
      <c r="B8" s="9" t="s">
        <v>18</v>
      </c>
      <c r="C8" s="9" t="s">
        <v>19</v>
      </c>
      <c r="D8" s="9" t="s">
        <v>69</v>
      </c>
      <c r="E8" s="9" t="s">
        <v>20</v>
      </c>
      <c r="F8" s="9" t="s">
        <v>80</v>
      </c>
      <c r="G8" s="9" t="s">
        <v>71</v>
      </c>
      <c r="H8" s="9" t="s">
        <v>73</v>
      </c>
      <c r="I8" s="9" t="s">
        <v>70</v>
      </c>
      <c r="J8" s="9" t="s">
        <v>72</v>
      </c>
      <c r="K8" s="113"/>
      <c r="L8" s="24"/>
      <c r="M8" s="24"/>
    </row>
    <row r="9" spans="1:18" x14ac:dyDescent="0.55000000000000004">
      <c r="A9" s="7">
        <v>1</v>
      </c>
      <c r="B9" s="14"/>
      <c r="C9" s="14"/>
      <c r="D9" s="14"/>
      <c r="E9">
        <f>SUM(B9:D9)</f>
        <v>0</v>
      </c>
      <c r="F9" s="16"/>
      <c r="G9" s="138"/>
      <c r="H9" s="16"/>
      <c r="I9" s="114">
        <v>0.5</v>
      </c>
      <c r="J9" s="124">
        <f>G9*I9</f>
        <v>0</v>
      </c>
      <c r="L9" s="142" t="s">
        <v>81</v>
      </c>
      <c r="M9" s="142"/>
      <c r="N9" s="142"/>
      <c r="O9" s="142"/>
      <c r="P9" s="142"/>
      <c r="Q9" s="142"/>
      <c r="R9" s="142"/>
    </row>
    <row r="10" spans="1:18" x14ac:dyDescent="0.55000000000000004">
      <c r="A10" s="7">
        <v>2</v>
      </c>
      <c r="B10" s="14"/>
      <c r="C10" s="14"/>
      <c r="D10" s="14"/>
      <c r="E10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L10" s="142"/>
      <c r="M10" s="142"/>
      <c r="N10" s="142"/>
      <c r="O10" s="142"/>
      <c r="P10" s="142"/>
      <c r="Q10" s="142"/>
      <c r="R10" s="142"/>
    </row>
    <row r="11" spans="1:18" x14ac:dyDescent="0.55000000000000004">
      <c r="A11" s="7">
        <v>3</v>
      </c>
      <c r="B11" s="14"/>
      <c r="C11" s="14"/>
      <c r="D11" s="14"/>
      <c r="E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</row>
    <row r="12" spans="1:18" x14ac:dyDescent="0.55000000000000004">
      <c r="A12" s="7">
        <v>4</v>
      </c>
      <c r="B12" s="14"/>
      <c r="C12" s="14"/>
      <c r="D12" s="14"/>
      <c r="E12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</row>
    <row r="13" spans="1:18" x14ac:dyDescent="0.55000000000000004">
      <c r="A13" s="7">
        <v>5</v>
      </c>
      <c r="B13" s="14"/>
      <c r="C13" s="14"/>
      <c r="D13" s="14"/>
      <c r="E13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L13" s="142"/>
      <c r="M13" s="142"/>
      <c r="N13" s="142"/>
      <c r="O13" s="142"/>
      <c r="P13" s="142"/>
      <c r="Q13" s="142"/>
      <c r="R13" s="142"/>
    </row>
    <row r="14" spans="1:18" x14ac:dyDescent="0.55000000000000004">
      <c r="A14" s="7">
        <v>6</v>
      </c>
      <c r="B14" s="14"/>
      <c r="C14" s="14"/>
      <c r="D14" s="14"/>
      <c r="E14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L14" s="142"/>
      <c r="M14" s="142"/>
      <c r="N14" s="142"/>
      <c r="O14" s="142"/>
      <c r="P14" s="142"/>
      <c r="Q14" s="142"/>
      <c r="R14" s="142"/>
    </row>
    <row r="15" spans="1:18" x14ac:dyDescent="0.55000000000000004">
      <c r="A15" s="7">
        <v>7</v>
      </c>
      <c r="B15" s="14"/>
      <c r="C15" s="14"/>
      <c r="D15" s="14"/>
      <c r="E15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</row>
    <row r="16" spans="1:18" x14ac:dyDescent="0.55000000000000004">
      <c r="A16" s="7">
        <v>8</v>
      </c>
      <c r="B16" s="14"/>
      <c r="C16" s="14"/>
      <c r="D16" s="14"/>
      <c r="E16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</row>
    <row r="17" spans="1:18" ht="14.5" customHeight="1" x14ac:dyDescent="0.55000000000000004">
      <c r="A17" s="7">
        <v>9</v>
      </c>
      <c r="B17" s="14"/>
      <c r="C17" s="14"/>
      <c r="D17" s="14"/>
      <c r="E17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L17" s="142"/>
      <c r="M17" s="142"/>
      <c r="N17" s="142"/>
      <c r="O17" s="142"/>
      <c r="P17" s="142"/>
      <c r="Q17" s="142"/>
      <c r="R17" s="142"/>
    </row>
    <row r="18" spans="1:18" x14ac:dyDescent="0.55000000000000004">
      <c r="A18" s="7">
        <v>10</v>
      </c>
      <c r="B18" s="14"/>
      <c r="C18" s="14"/>
      <c r="D18" s="14"/>
      <c r="E18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L18" s="142"/>
      <c r="M18" s="142"/>
      <c r="N18" s="142"/>
      <c r="O18" s="142"/>
      <c r="P18" s="142"/>
      <c r="Q18" s="142"/>
      <c r="R18" s="142"/>
    </row>
    <row r="19" spans="1:18" x14ac:dyDescent="0.55000000000000004">
      <c r="A19" s="7">
        <v>11</v>
      </c>
      <c r="B19" s="14"/>
      <c r="C19" s="14"/>
      <c r="D19" s="14"/>
      <c r="E19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L19" s="142"/>
      <c r="M19" s="142"/>
      <c r="N19" s="142"/>
      <c r="O19" s="142"/>
      <c r="P19" s="142"/>
      <c r="Q19" s="142"/>
      <c r="R19" s="142"/>
    </row>
    <row r="20" spans="1:18" x14ac:dyDescent="0.55000000000000004">
      <c r="A20" s="7">
        <v>12</v>
      </c>
      <c r="B20" s="14"/>
      <c r="C20" s="14"/>
      <c r="D20" s="14"/>
      <c r="E20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</row>
    <row r="21" spans="1:18" x14ac:dyDescent="0.55000000000000004">
      <c r="A21" s="7">
        <v>13</v>
      </c>
      <c r="B21" s="14"/>
      <c r="C21" s="14"/>
      <c r="D21" s="14"/>
      <c r="E2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</row>
    <row r="22" spans="1:18" x14ac:dyDescent="0.55000000000000004">
      <c r="A22" s="7">
        <v>14</v>
      </c>
      <c r="B22" s="14"/>
      <c r="C22" s="14"/>
      <c r="D22" s="14"/>
      <c r="E22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</row>
    <row r="23" spans="1:18" ht="14.5" customHeight="1" x14ac:dyDescent="0.55000000000000004">
      <c r="A23" s="7">
        <v>15</v>
      </c>
      <c r="B23" s="14"/>
      <c r="C23" s="14"/>
      <c r="D23" s="14"/>
      <c r="E23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</row>
    <row r="24" spans="1:18" x14ac:dyDescent="0.55000000000000004">
      <c r="A24" s="7">
        <v>16</v>
      </c>
      <c r="B24" s="14"/>
      <c r="C24" s="14"/>
      <c r="D24" s="14"/>
      <c r="E24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</row>
    <row r="25" spans="1:18" ht="14.5" customHeight="1" x14ac:dyDescent="0.55000000000000004">
      <c r="A25" s="7">
        <v>17</v>
      </c>
      <c r="B25" s="14"/>
      <c r="C25" s="14"/>
      <c r="D25" s="14"/>
      <c r="E25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L25" s="142"/>
      <c r="M25" s="142"/>
      <c r="N25" s="142"/>
      <c r="O25" s="142"/>
      <c r="P25" s="142"/>
      <c r="Q25" s="142"/>
      <c r="R25" s="142"/>
    </row>
    <row r="26" spans="1:18" ht="14.5" customHeight="1" x14ac:dyDescent="0.55000000000000004">
      <c r="A26" s="7">
        <v>18</v>
      </c>
      <c r="B26" s="14"/>
      <c r="C26" s="14"/>
      <c r="D26" s="14"/>
      <c r="E26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L26" s="142"/>
      <c r="M26" s="142"/>
      <c r="N26" s="142"/>
      <c r="O26" s="142"/>
      <c r="P26" s="142"/>
      <c r="Q26" s="142"/>
      <c r="R26" s="142"/>
    </row>
    <row r="27" spans="1:18" x14ac:dyDescent="0.55000000000000004">
      <c r="A27" s="7">
        <v>19</v>
      </c>
      <c r="B27" s="14"/>
      <c r="C27" s="14"/>
      <c r="D27" s="14"/>
      <c r="E27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</row>
    <row r="28" spans="1:18" ht="14.5" customHeight="1" x14ac:dyDescent="0.55000000000000004">
      <c r="A28" s="7">
        <v>20</v>
      </c>
      <c r="B28" s="14"/>
      <c r="C28" s="14"/>
      <c r="D28" s="14"/>
      <c r="E28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</row>
    <row r="29" spans="1:18" ht="14.5" customHeight="1" x14ac:dyDescent="0.55000000000000004">
      <c r="A29" s="7">
        <v>21</v>
      </c>
      <c r="B29" s="14"/>
      <c r="C29" s="14"/>
      <c r="D29" s="14"/>
      <c r="E29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L29" s="143" t="s">
        <v>17</v>
      </c>
      <c r="M29" s="143"/>
      <c r="N29" s="143"/>
      <c r="O29" s="143"/>
      <c r="P29" s="143"/>
      <c r="Q29" s="143"/>
      <c r="R29" s="143"/>
    </row>
    <row r="30" spans="1:18" ht="14.5" customHeight="1" x14ac:dyDescent="0.55000000000000004">
      <c r="A30" s="7">
        <v>22</v>
      </c>
      <c r="B30" s="14"/>
      <c r="C30" s="14"/>
      <c r="D30" s="14"/>
      <c r="E30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L30" s="143"/>
      <c r="M30" s="143"/>
      <c r="N30" s="143"/>
      <c r="O30" s="143"/>
      <c r="P30" s="143"/>
      <c r="Q30" s="143"/>
      <c r="R30" s="143"/>
    </row>
    <row r="31" spans="1:18" ht="14.7" thickBot="1" x14ac:dyDescent="0.6">
      <c r="A31" s="7">
        <v>23</v>
      </c>
      <c r="B31" s="14"/>
      <c r="C31" s="14"/>
      <c r="D31" s="14"/>
      <c r="E3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</row>
    <row r="32" spans="1:18" x14ac:dyDescent="0.55000000000000004">
      <c r="A32" s="7">
        <v>24</v>
      </c>
      <c r="B32" s="14"/>
      <c r="C32" s="14"/>
      <c r="D32" s="14"/>
      <c r="E32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L32" s="32" t="s">
        <v>25</v>
      </c>
      <c r="M32" s="33"/>
      <c r="N32" s="33"/>
      <c r="O32" s="34"/>
      <c r="P32" s="32" t="s">
        <v>26</v>
      </c>
      <c r="Q32" s="34"/>
    </row>
    <row r="33" spans="1:17" x14ac:dyDescent="0.55000000000000004">
      <c r="A33" s="7">
        <v>25</v>
      </c>
      <c r="B33" s="14"/>
      <c r="C33" s="14"/>
      <c r="D33" s="14"/>
      <c r="E33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L33" s="26" t="s">
        <v>27</v>
      </c>
      <c r="M33" s="27"/>
      <c r="N33" s="27"/>
      <c r="O33" s="28"/>
      <c r="P33" s="26" t="s">
        <v>31</v>
      </c>
      <c r="Q33" s="28"/>
    </row>
    <row r="34" spans="1:17" x14ac:dyDescent="0.55000000000000004">
      <c r="A34" s="7">
        <v>26</v>
      </c>
      <c r="B34" s="14"/>
      <c r="C34" s="14"/>
      <c r="D34" s="14"/>
      <c r="E34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L34" s="26" t="s">
        <v>28</v>
      </c>
      <c r="M34" s="27"/>
      <c r="N34" s="27"/>
      <c r="O34" s="28"/>
      <c r="P34" s="26" t="s">
        <v>32</v>
      </c>
      <c r="Q34" s="28"/>
    </row>
    <row r="35" spans="1:17" x14ac:dyDescent="0.55000000000000004">
      <c r="A35" s="7">
        <v>27</v>
      </c>
      <c r="B35" s="14"/>
      <c r="C35" s="14"/>
      <c r="D35" s="14"/>
      <c r="E35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L35" s="26" t="s">
        <v>29</v>
      </c>
      <c r="M35" s="27"/>
      <c r="N35" s="27"/>
      <c r="O35" s="28"/>
      <c r="P35" s="26" t="s">
        <v>33</v>
      </c>
      <c r="Q35" s="28"/>
    </row>
    <row r="36" spans="1:17" ht="14.7" thickBot="1" x14ac:dyDescent="0.6">
      <c r="A36" s="7">
        <v>28</v>
      </c>
      <c r="B36" s="14"/>
      <c r="C36" s="14"/>
      <c r="D36" s="14"/>
      <c r="E36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L36" s="29" t="s">
        <v>30</v>
      </c>
      <c r="M36" s="30"/>
      <c r="N36" s="30"/>
      <c r="O36" s="31"/>
      <c r="P36" s="29" t="s">
        <v>34</v>
      </c>
      <c r="Q36" s="31"/>
    </row>
    <row r="37" spans="1:17" x14ac:dyDescent="0.55000000000000004">
      <c r="A37" s="7">
        <v>29</v>
      </c>
      <c r="B37" s="14"/>
      <c r="C37" s="14"/>
      <c r="D37" s="14"/>
      <c r="E37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</row>
    <row r="38" spans="1:17" x14ac:dyDescent="0.55000000000000004">
      <c r="A38" s="7">
        <v>30</v>
      </c>
      <c r="B38" s="14"/>
      <c r="C38" s="14"/>
      <c r="D38" s="14"/>
      <c r="E38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</row>
    <row r="39" spans="1:17" ht="14.7" thickBot="1" x14ac:dyDescent="0.6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</row>
    <row r="40" spans="1:17" x14ac:dyDescent="0.55000000000000004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85">
        <f>SUM(G9:G39)</f>
        <v>0</v>
      </c>
      <c r="J40" s="129">
        <f>SUM(J9:J39)</f>
        <v>0</v>
      </c>
    </row>
    <row r="41" spans="1:17" x14ac:dyDescent="0.55000000000000004">
      <c r="B41" s="8"/>
      <c r="C41" s="8"/>
      <c r="D41" s="6"/>
    </row>
  </sheetData>
  <sheetProtection password="F30A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9:R30"/>
    <mergeCell ref="L25:R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S42"/>
  <sheetViews>
    <sheetView workbookViewId="0">
      <selection activeCell="H9" sqref="H9"/>
    </sheetView>
  </sheetViews>
  <sheetFormatPr defaultRowHeight="14.4" x14ac:dyDescent="0.55000000000000004"/>
  <cols>
    <col min="1" max="1" width="5" customWidth="1"/>
    <col min="2" max="2" width="19.41796875" customWidth="1"/>
    <col min="3" max="3" width="20.41796875" customWidth="1"/>
    <col min="4" max="4" width="23.15625" customWidth="1"/>
    <col min="5" max="5" width="20.41796875" customWidth="1"/>
    <col min="6" max="6" width="38.83984375" customWidth="1"/>
    <col min="7" max="7" width="10.26171875" customWidth="1"/>
    <col min="8" max="8" width="29.3671875" customWidth="1"/>
    <col min="10" max="10" width="15.578125" customWidth="1"/>
    <col min="11" max="11" width="3.9453125" customWidth="1"/>
    <col min="15" max="15" width="12.41796875" customWidth="1"/>
  </cols>
  <sheetData>
    <row r="1" spans="1:19" x14ac:dyDescent="0.55000000000000004">
      <c r="A1" s="144" t="s">
        <v>78</v>
      </c>
      <c r="B1" s="144"/>
      <c r="C1" s="144"/>
      <c r="D1" s="144"/>
      <c r="E1" s="144"/>
      <c r="F1" s="144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4.7" thickBot="1" x14ac:dyDescent="0.6">
      <c r="A3" s="146" t="s">
        <v>0</v>
      </c>
      <c r="B3" s="146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" thickTop="1" thickBot="1" x14ac:dyDescent="0.6">
      <c r="A4" s="146" t="s">
        <v>13</v>
      </c>
      <c r="B4" s="146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" thickTop="1" thickBot="1" x14ac:dyDescent="0.6">
      <c r="A5" s="146" t="s">
        <v>35</v>
      </c>
      <c r="B5" s="146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55000000000000004">
      <c r="A6" s="147" t="s">
        <v>79</v>
      </c>
      <c r="B6" s="147"/>
      <c r="C6" s="147"/>
      <c r="D6" s="147"/>
      <c r="E6" s="147"/>
      <c r="F6" s="147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55000000000000004">
      <c r="A7" s="1"/>
      <c r="B7" s="145" t="s">
        <v>2</v>
      </c>
      <c r="C7" s="145"/>
      <c r="D7" s="145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58.5" customHeight="1" thickBot="1" x14ac:dyDescent="0.6">
      <c r="A8" s="3" t="s">
        <v>8</v>
      </c>
      <c r="B8" s="9" t="s">
        <v>18</v>
      </c>
      <c r="C8" s="9" t="s">
        <v>19</v>
      </c>
      <c r="D8" s="9" t="s">
        <v>69</v>
      </c>
      <c r="E8" s="9" t="s">
        <v>20</v>
      </c>
      <c r="F8" s="9" t="s">
        <v>80</v>
      </c>
      <c r="G8" s="9" t="s">
        <v>71</v>
      </c>
      <c r="H8" s="9" t="s">
        <v>73</v>
      </c>
      <c r="I8" s="9" t="s">
        <v>70</v>
      </c>
      <c r="J8" s="9" t="s">
        <v>72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55000000000000004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2" t="s">
        <v>81</v>
      </c>
      <c r="M9" s="142"/>
      <c r="N9" s="142"/>
      <c r="O9" s="142"/>
      <c r="P9" s="142"/>
      <c r="Q9" s="142"/>
      <c r="R9" s="142"/>
      <c r="S9" s="111"/>
    </row>
    <row r="10" spans="1:19" x14ac:dyDescent="0.55000000000000004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2"/>
      <c r="M10" s="142"/>
      <c r="N10" s="142"/>
      <c r="O10" s="142"/>
      <c r="P10" s="142"/>
      <c r="Q10" s="142"/>
      <c r="R10" s="142"/>
      <c r="S10" s="111"/>
    </row>
    <row r="11" spans="1:19" x14ac:dyDescent="0.55000000000000004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55000000000000004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55000000000000004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2"/>
      <c r="M13" s="142"/>
      <c r="N13" s="142"/>
      <c r="O13" s="142"/>
      <c r="P13" s="142"/>
      <c r="Q13" s="142"/>
      <c r="R13" s="142"/>
      <c r="S13" s="111"/>
    </row>
    <row r="14" spans="1:19" x14ac:dyDescent="0.55000000000000004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2"/>
      <c r="M14" s="142"/>
      <c r="N14" s="142"/>
      <c r="O14" s="142"/>
      <c r="P14" s="142"/>
      <c r="Q14" s="142"/>
      <c r="R14" s="142"/>
      <c r="S14" s="111"/>
    </row>
    <row r="15" spans="1:19" x14ac:dyDescent="0.55000000000000004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55000000000000004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55000000000000004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2"/>
      <c r="M17" s="142"/>
      <c r="N17" s="142"/>
      <c r="O17" s="142"/>
      <c r="P17" s="142"/>
      <c r="Q17" s="142"/>
      <c r="R17" s="142"/>
      <c r="S17" s="111"/>
    </row>
    <row r="18" spans="1:19" x14ac:dyDescent="0.55000000000000004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2"/>
      <c r="M18" s="142"/>
      <c r="N18" s="142"/>
      <c r="O18" s="142"/>
      <c r="P18" s="142"/>
      <c r="Q18" s="142"/>
      <c r="R18" s="142"/>
      <c r="S18" s="111"/>
    </row>
    <row r="19" spans="1:19" x14ac:dyDescent="0.55000000000000004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2"/>
      <c r="M19" s="142"/>
      <c r="N19" s="142"/>
      <c r="O19" s="142"/>
      <c r="P19" s="142"/>
      <c r="Q19" s="142"/>
      <c r="R19" s="142"/>
      <c r="S19" s="111"/>
    </row>
    <row r="20" spans="1:19" x14ac:dyDescent="0.55000000000000004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55000000000000004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55000000000000004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55000000000000004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55000000000000004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55000000000000004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2"/>
      <c r="M25" s="142"/>
      <c r="N25" s="142"/>
      <c r="O25" s="142"/>
      <c r="P25" s="142"/>
      <c r="Q25" s="142"/>
      <c r="R25" s="142"/>
      <c r="S25" s="111"/>
    </row>
    <row r="26" spans="1:19" x14ac:dyDescent="0.55000000000000004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2"/>
      <c r="M26" s="142"/>
      <c r="N26" s="142"/>
      <c r="O26" s="142"/>
      <c r="P26" s="142"/>
      <c r="Q26" s="142"/>
      <c r="R26" s="142"/>
      <c r="S26" s="111"/>
    </row>
    <row r="27" spans="1:19" x14ac:dyDescent="0.55000000000000004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55000000000000004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4" customHeight="1" x14ac:dyDescent="0.55000000000000004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3" t="s">
        <v>17</v>
      </c>
      <c r="M29" s="143"/>
      <c r="N29" s="143"/>
      <c r="O29" s="143"/>
      <c r="P29" s="143"/>
      <c r="Q29" s="143"/>
      <c r="R29" s="143"/>
      <c r="S29" s="111"/>
    </row>
    <row r="30" spans="1:19" x14ac:dyDescent="0.55000000000000004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3"/>
      <c r="M30" s="143"/>
      <c r="N30" s="143"/>
      <c r="O30" s="143"/>
      <c r="P30" s="143"/>
      <c r="Q30" s="143"/>
      <c r="R30" s="143"/>
      <c r="S30" s="111"/>
    </row>
    <row r="31" spans="1:19" ht="14.7" thickBot="1" x14ac:dyDescent="0.6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55000000000000004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55000000000000004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55000000000000004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55000000000000004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4.7" thickBot="1" x14ac:dyDescent="0.6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55000000000000004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55000000000000004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4.7" thickBot="1" x14ac:dyDescent="0.6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55000000000000004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55000000000000004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55000000000000004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S42"/>
  <sheetViews>
    <sheetView workbookViewId="0">
      <selection activeCell="F17" sqref="F17:F18"/>
    </sheetView>
  </sheetViews>
  <sheetFormatPr defaultRowHeight="14.4" x14ac:dyDescent="0.55000000000000004"/>
  <cols>
    <col min="1" max="1" width="5" customWidth="1"/>
    <col min="2" max="2" width="19.41796875" customWidth="1"/>
    <col min="3" max="3" width="20.41796875" customWidth="1"/>
    <col min="4" max="4" width="23.15625" customWidth="1"/>
    <col min="5" max="5" width="20.41796875" customWidth="1"/>
    <col min="6" max="6" width="35.41796875" customWidth="1"/>
    <col min="7" max="7" width="8.83984375" customWidth="1"/>
    <col min="8" max="8" width="29.9453125" customWidth="1"/>
    <col min="10" max="10" width="15.05078125" customWidth="1"/>
    <col min="11" max="11" width="4.20703125" customWidth="1"/>
    <col min="15" max="15" width="12.41796875" customWidth="1"/>
  </cols>
  <sheetData>
    <row r="1" spans="1:19" x14ac:dyDescent="0.55000000000000004">
      <c r="A1" s="144" t="s">
        <v>78</v>
      </c>
      <c r="B1" s="144"/>
      <c r="C1" s="144"/>
      <c r="D1" s="144"/>
      <c r="E1" s="144"/>
      <c r="F1" s="144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4.7" thickBot="1" x14ac:dyDescent="0.6">
      <c r="A3" s="146" t="s">
        <v>0</v>
      </c>
      <c r="B3" s="146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" thickTop="1" thickBot="1" x14ac:dyDescent="0.6">
      <c r="A4" s="146" t="s">
        <v>13</v>
      </c>
      <c r="B4" s="146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" thickTop="1" thickBot="1" x14ac:dyDescent="0.6">
      <c r="A5" s="146" t="s">
        <v>35</v>
      </c>
      <c r="B5" s="146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55000000000000004">
      <c r="A6" s="147" t="s">
        <v>79</v>
      </c>
      <c r="B6" s="147"/>
      <c r="C6" s="147"/>
      <c r="D6" s="147"/>
      <c r="E6" s="147"/>
      <c r="F6" s="147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55000000000000004">
      <c r="A7" s="1"/>
      <c r="B7" s="145" t="s">
        <v>2</v>
      </c>
      <c r="C7" s="145"/>
      <c r="D7" s="145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60.9" customHeight="1" thickBot="1" x14ac:dyDescent="0.6">
      <c r="A8" s="3" t="s">
        <v>8</v>
      </c>
      <c r="B8" s="9" t="s">
        <v>18</v>
      </c>
      <c r="C8" s="9" t="s">
        <v>19</v>
      </c>
      <c r="D8" s="9" t="s">
        <v>69</v>
      </c>
      <c r="E8" s="9" t="s">
        <v>20</v>
      </c>
      <c r="F8" s="9" t="s">
        <v>80</v>
      </c>
      <c r="G8" s="9" t="s">
        <v>71</v>
      </c>
      <c r="H8" s="9" t="s">
        <v>73</v>
      </c>
      <c r="I8" s="9" t="s">
        <v>70</v>
      </c>
      <c r="J8" s="9" t="s">
        <v>72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55000000000000004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2" t="s">
        <v>81</v>
      </c>
      <c r="M9" s="142"/>
      <c r="N9" s="142"/>
      <c r="O9" s="142"/>
      <c r="P9" s="142"/>
      <c r="Q9" s="142"/>
      <c r="R9" s="142"/>
      <c r="S9" s="111"/>
    </row>
    <row r="10" spans="1:19" x14ac:dyDescent="0.55000000000000004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2"/>
      <c r="M10" s="142"/>
      <c r="N10" s="142"/>
      <c r="O10" s="142"/>
      <c r="P10" s="142"/>
      <c r="Q10" s="142"/>
      <c r="R10" s="142"/>
      <c r="S10" s="111"/>
    </row>
    <row r="11" spans="1:19" x14ac:dyDescent="0.55000000000000004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55000000000000004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55000000000000004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2"/>
      <c r="M13" s="142"/>
      <c r="N13" s="142"/>
      <c r="O13" s="142"/>
      <c r="P13" s="142"/>
      <c r="Q13" s="142"/>
      <c r="R13" s="142"/>
      <c r="S13" s="111"/>
    </row>
    <row r="14" spans="1:19" x14ac:dyDescent="0.55000000000000004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2"/>
      <c r="M14" s="142"/>
      <c r="N14" s="142"/>
      <c r="O14" s="142"/>
      <c r="P14" s="142"/>
      <c r="Q14" s="142"/>
      <c r="R14" s="142"/>
      <c r="S14" s="111"/>
    </row>
    <row r="15" spans="1:19" x14ac:dyDescent="0.55000000000000004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55000000000000004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55000000000000004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2"/>
      <c r="M17" s="142"/>
      <c r="N17" s="142"/>
      <c r="O17" s="142"/>
      <c r="P17" s="142"/>
      <c r="Q17" s="142"/>
      <c r="R17" s="142"/>
      <c r="S17" s="111"/>
    </row>
    <row r="18" spans="1:19" x14ac:dyDescent="0.55000000000000004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2"/>
      <c r="M18" s="142"/>
      <c r="N18" s="142"/>
      <c r="O18" s="142"/>
      <c r="P18" s="142"/>
      <c r="Q18" s="142"/>
      <c r="R18" s="142"/>
      <c r="S18" s="111"/>
    </row>
    <row r="19" spans="1:19" x14ac:dyDescent="0.55000000000000004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2"/>
      <c r="M19" s="142"/>
      <c r="N19" s="142"/>
      <c r="O19" s="142"/>
      <c r="P19" s="142"/>
      <c r="Q19" s="142"/>
      <c r="R19" s="142"/>
      <c r="S19" s="111"/>
    </row>
    <row r="20" spans="1:19" x14ac:dyDescent="0.55000000000000004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55000000000000004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55000000000000004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55000000000000004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55000000000000004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4" customHeight="1" x14ac:dyDescent="0.55000000000000004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2"/>
      <c r="M25" s="142"/>
      <c r="N25" s="142"/>
      <c r="O25" s="142"/>
      <c r="P25" s="142"/>
      <c r="Q25" s="142"/>
      <c r="R25" s="142"/>
      <c r="S25" s="111"/>
    </row>
    <row r="26" spans="1:19" x14ac:dyDescent="0.55000000000000004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2"/>
      <c r="M26" s="142"/>
      <c r="N26" s="142"/>
      <c r="O26" s="142"/>
      <c r="P26" s="142"/>
      <c r="Q26" s="142"/>
      <c r="R26" s="142"/>
      <c r="S26" s="111"/>
    </row>
    <row r="27" spans="1:19" x14ac:dyDescent="0.55000000000000004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55000000000000004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55000000000000004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3" t="s">
        <v>17</v>
      </c>
      <c r="M29" s="143"/>
      <c r="N29" s="143"/>
      <c r="O29" s="143"/>
      <c r="P29" s="143"/>
      <c r="Q29" s="143"/>
      <c r="R29" s="143"/>
      <c r="S29" s="111"/>
    </row>
    <row r="30" spans="1:19" x14ac:dyDescent="0.55000000000000004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3"/>
      <c r="M30" s="143"/>
      <c r="N30" s="143"/>
      <c r="O30" s="143"/>
      <c r="P30" s="143"/>
      <c r="Q30" s="143"/>
      <c r="R30" s="143"/>
      <c r="S30" s="111"/>
    </row>
    <row r="31" spans="1:19" ht="14.7" thickBot="1" x14ac:dyDescent="0.6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55000000000000004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55000000000000004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55000000000000004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55000000000000004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4.7" thickBot="1" x14ac:dyDescent="0.6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55000000000000004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55000000000000004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4.7" thickBot="1" x14ac:dyDescent="0.6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55000000000000004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55000000000000004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55000000000000004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password="F30A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S42"/>
  <sheetViews>
    <sheetView workbookViewId="0">
      <selection activeCell="C3" sqref="C3"/>
    </sheetView>
  </sheetViews>
  <sheetFormatPr defaultRowHeight="14.4" x14ac:dyDescent="0.55000000000000004"/>
  <cols>
    <col min="1" max="1" width="5" customWidth="1"/>
    <col min="2" max="2" width="19.41796875" customWidth="1"/>
    <col min="3" max="3" width="20.41796875" customWidth="1"/>
    <col min="4" max="4" width="23.15625" customWidth="1"/>
    <col min="5" max="5" width="20.41796875" customWidth="1"/>
    <col min="6" max="6" width="39.68359375" customWidth="1"/>
    <col min="7" max="7" width="9.68359375" customWidth="1"/>
    <col min="8" max="8" width="31.41796875" customWidth="1"/>
    <col min="10" max="10" width="14.3671875" customWidth="1"/>
    <col min="11" max="11" width="4.62890625" customWidth="1"/>
    <col min="15" max="15" width="12.41796875" customWidth="1"/>
  </cols>
  <sheetData>
    <row r="1" spans="1:19" x14ac:dyDescent="0.55000000000000004">
      <c r="A1" s="144" t="s">
        <v>78</v>
      </c>
      <c r="B1" s="144"/>
      <c r="C1" s="144"/>
      <c r="D1" s="144"/>
      <c r="E1" s="144"/>
      <c r="F1" s="144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4.7" thickBot="1" x14ac:dyDescent="0.6">
      <c r="A3" s="146" t="s">
        <v>0</v>
      </c>
      <c r="B3" s="146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" thickTop="1" thickBot="1" x14ac:dyDescent="0.6">
      <c r="A4" s="146" t="s">
        <v>13</v>
      </c>
      <c r="B4" s="146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" thickTop="1" thickBot="1" x14ac:dyDescent="0.6">
      <c r="A5" s="146" t="s">
        <v>35</v>
      </c>
      <c r="B5" s="146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55000000000000004">
      <c r="A6" s="147" t="s">
        <v>79</v>
      </c>
      <c r="B6" s="147"/>
      <c r="C6" s="147"/>
      <c r="D6" s="147"/>
      <c r="E6" s="147"/>
      <c r="F6" s="147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55000000000000004">
      <c r="A7" s="1"/>
      <c r="B7" s="145" t="s">
        <v>2</v>
      </c>
      <c r="C7" s="145"/>
      <c r="D7" s="145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67.5" customHeight="1" thickBot="1" x14ac:dyDescent="0.6">
      <c r="A8" s="3" t="s">
        <v>8</v>
      </c>
      <c r="B8" s="9" t="s">
        <v>18</v>
      </c>
      <c r="C8" s="9" t="s">
        <v>19</v>
      </c>
      <c r="D8" s="9" t="s">
        <v>69</v>
      </c>
      <c r="E8" s="9" t="s">
        <v>20</v>
      </c>
      <c r="F8" s="9" t="s">
        <v>80</v>
      </c>
      <c r="G8" s="9" t="s">
        <v>71</v>
      </c>
      <c r="H8" s="9" t="s">
        <v>73</v>
      </c>
      <c r="I8" s="9" t="s">
        <v>70</v>
      </c>
      <c r="J8" s="9" t="s">
        <v>72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55000000000000004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2" t="s">
        <v>81</v>
      </c>
      <c r="M9" s="142"/>
      <c r="N9" s="142"/>
      <c r="O9" s="142"/>
      <c r="P9" s="142"/>
      <c r="Q9" s="142"/>
      <c r="R9" s="142"/>
      <c r="S9" s="111"/>
    </row>
    <row r="10" spans="1:19" x14ac:dyDescent="0.55000000000000004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2"/>
      <c r="M10" s="142"/>
      <c r="N10" s="142"/>
      <c r="O10" s="142"/>
      <c r="P10" s="142"/>
      <c r="Q10" s="142"/>
      <c r="R10" s="142"/>
      <c r="S10" s="111"/>
    </row>
    <row r="11" spans="1:19" x14ac:dyDescent="0.55000000000000004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55000000000000004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55000000000000004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2"/>
      <c r="M13" s="142"/>
      <c r="N13" s="142"/>
      <c r="O13" s="142"/>
      <c r="P13" s="142"/>
      <c r="Q13" s="142"/>
      <c r="R13" s="142"/>
      <c r="S13" s="111"/>
    </row>
    <row r="14" spans="1:19" x14ac:dyDescent="0.55000000000000004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2"/>
      <c r="M14" s="142"/>
      <c r="N14" s="142"/>
      <c r="O14" s="142"/>
      <c r="P14" s="142"/>
      <c r="Q14" s="142"/>
      <c r="R14" s="142"/>
      <c r="S14" s="111"/>
    </row>
    <row r="15" spans="1:19" x14ac:dyDescent="0.55000000000000004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55000000000000004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55000000000000004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2"/>
      <c r="M17" s="142"/>
      <c r="N17" s="142"/>
      <c r="O17" s="142"/>
      <c r="P17" s="142"/>
      <c r="Q17" s="142"/>
      <c r="R17" s="142"/>
      <c r="S17" s="111"/>
    </row>
    <row r="18" spans="1:19" x14ac:dyDescent="0.55000000000000004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2"/>
      <c r="M18" s="142"/>
      <c r="N18" s="142"/>
      <c r="O18" s="142"/>
      <c r="P18" s="142"/>
      <c r="Q18" s="142"/>
      <c r="R18" s="142"/>
      <c r="S18" s="111"/>
    </row>
    <row r="19" spans="1:19" x14ac:dyDescent="0.55000000000000004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2"/>
      <c r="M19" s="142"/>
      <c r="N19" s="142"/>
      <c r="O19" s="142"/>
      <c r="P19" s="142"/>
      <c r="Q19" s="142"/>
      <c r="R19" s="142"/>
      <c r="S19" s="111"/>
    </row>
    <row r="20" spans="1:19" x14ac:dyDescent="0.55000000000000004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55000000000000004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55000000000000004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55000000000000004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55000000000000004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55000000000000004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2"/>
      <c r="M25" s="142"/>
      <c r="N25" s="142"/>
      <c r="O25" s="142"/>
      <c r="P25" s="142"/>
      <c r="Q25" s="142"/>
      <c r="R25" s="142"/>
      <c r="S25" s="111"/>
    </row>
    <row r="26" spans="1:19" x14ac:dyDescent="0.55000000000000004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2"/>
      <c r="M26" s="142"/>
      <c r="N26" s="142"/>
      <c r="O26" s="142"/>
      <c r="P26" s="142"/>
      <c r="Q26" s="142"/>
      <c r="R26" s="142"/>
      <c r="S26" s="111"/>
    </row>
    <row r="27" spans="1:19" x14ac:dyDescent="0.55000000000000004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55000000000000004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55000000000000004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3" t="s">
        <v>17</v>
      </c>
      <c r="M29" s="143"/>
      <c r="N29" s="143"/>
      <c r="O29" s="143"/>
      <c r="P29" s="143"/>
      <c r="Q29" s="143"/>
      <c r="R29" s="143"/>
      <c r="S29" s="111"/>
    </row>
    <row r="30" spans="1:19" x14ac:dyDescent="0.55000000000000004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3"/>
      <c r="M30" s="143"/>
      <c r="N30" s="143"/>
      <c r="O30" s="143"/>
      <c r="P30" s="143"/>
      <c r="Q30" s="143"/>
      <c r="R30" s="143"/>
      <c r="S30" s="111"/>
    </row>
    <row r="31" spans="1:19" ht="14.7" thickBot="1" x14ac:dyDescent="0.6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55000000000000004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55000000000000004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55000000000000004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55000000000000004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4.7" thickBot="1" x14ac:dyDescent="0.6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55000000000000004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55000000000000004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4.7" thickBot="1" x14ac:dyDescent="0.6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55000000000000004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55000000000000004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55000000000000004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password="F30A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S42"/>
  <sheetViews>
    <sheetView workbookViewId="0">
      <selection activeCell="H18" sqref="H18"/>
    </sheetView>
  </sheetViews>
  <sheetFormatPr defaultRowHeight="14.4" x14ac:dyDescent="0.55000000000000004"/>
  <cols>
    <col min="1" max="1" width="5" customWidth="1"/>
    <col min="2" max="2" width="19.41796875" customWidth="1"/>
    <col min="3" max="3" width="20.41796875" customWidth="1"/>
    <col min="4" max="4" width="23.15625" customWidth="1"/>
    <col min="5" max="5" width="20.41796875" customWidth="1"/>
    <col min="6" max="6" width="37.83984375" customWidth="1"/>
    <col min="7" max="7" width="11.15625" customWidth="1"/>
    <col min="8" max="8" width="30.7890625" customWidth="1"/>
    <col min="10" max="10" width="16.20703125" customWidth="1"/>
    <col min="11" max="11" width="3.83984375" customWidth="1"/>
    <col min="15" max="15" width="12.41796875" customWidth="1"/>
  </cols>
  <sheetData>
    <row r="1" spans="1:19" x14ac:dyDescent="0.55000000000000004">
      <c r="A1" s="144" t="s">
        <v>78</v>
      </c>
      <c r="B1" s="144"/>
      <c r="C1" s="144"/>
      <c r="D1" s="144"/>
      <c r="E1" s="144"/>
      <c r="F1" s="144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4.7" thickBot="1" x14ac:dyDescent="0.6">
      <c r="A3" s="146" t="s">
        <v>0</v>
      </c>
      <c r="B3" s="146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" thickTop="1" thickBot="1" x14ac:dyDescent="0.6">
      <c r="A4" s="146" t="s">
        <v>13</v>
      </c>
      <c r="B4" s="146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" thickTop="1" thickBot="1" x14ac:dyDescent="0.6">
      <c r="A5" s="146" t="s">
        <v>35</v>
      </c>
      <c r="B5" s="146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55000000000000004">
      <c r="A6" s="147" t="s">
        <v>79</v>
      </c>
      <c r="B6" s="147"/>
      <c r="C6" s="147"/>
      <c r="D6" s="147"/>
      <c r="E6" s="147"/>
      <c r="F6" s="147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55000000000000004">
      <c r="A7" s="1"/>
      <c r="B7" s="145" t="s">
        <v>2</v>
      </c>
      <c r="C7" s="145"/>
      <c r="D7" s="145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59.4" customHeight="1" thickBot="1" x14ac:dyDescent="0.6">
      <c r="A8" s="3" t="s">
        <v>8</v>
      </c>
      <c r="B8" s="9" t="s">
        <v>18</v>
      </c>
      <c r="C8" s="9" t="s">
        <v>19</v>
      </c>
      <c r="D8" s="9" t="s">
        <v>69</v>
      </c>
      <c r="E8" s="9" t="s">
        <v>20</v>
      </c>
      <c r="F8" s="9" t="s">
        <v>80</v>
      </c>
      <c r="G8" s="9" t="s">
        <v>71</v>
      </c>
      <c r="H8" s="9" t="s">
        <v>73</v>
      </c>
      <c r="I8" s="9" t="s">
        <v>70</v>
      </c>
      <c r="J8" s="9" t="s">
        <v>72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55000000000000004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2" t="s">
        <v>81</v>
      </c>
      <c r="M9" s="142"/>
      <c r="N9" s="142"/>
      <c r="O9" s="142"/>
      <c r="P9" s="142"/>
      <c r="Q9" s="142"/>
      <c r="R9" s="142"/>
      <c r="S9" s="111"/>
    </row>
    <row r="10" spans="1:19" x14ac:dyDescent="0.55000000000000004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2"/>
      <c r="M10" s="142"/>
      <c r="N10" s="142"/>
      <c r="O10" s="142"/>
      <c r="P10" s="142"/>
      <c r="Q10" s="142"/>
      <c r="R10" s="142"/>
      <c r="S10" s="111"/>
    </row>
    <row r="11" spans="1:19" x14ac:dyDescent="0.55000000000000004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55000000000000004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55000000000000004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2"/>
      <c r="M13" s="142"/>
      <c r="N13" s="142"/>
      <c r="O13" s="142"/>
      <c r="P13" s="142"/>
      <c r="Q13" s="142"/>
      <c r="R13" s="142"/>
      <c r="S13" s="111"/>
    </row>
    <row r="14" spans="1:19" x14ac:dyDescent="0.55000000000000004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2"/>
      <c r="M14" s="142"/>
      <c r="N14" s="142"/>
      <c r="O14" s="142"/>
      <c r="P14" s="142"/>
      <c r="Q14" s="142"/>
      <c r="R14" s="142"/>
      <c r="S14" s="111"/>
    </row>
    <row r="15" spans="1:19" x14ac:dyDescent="0.55000000000000004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55000000000000004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55000000000000004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2"/>
      <c r="M17" s="142"/>
      <c r="N17" s="142"/>
      <c r="O17" s="142"/>
      <c r="P17" s="142"/>
      <c r="Q17" s="142"/>
      <c r="R17" s="142"/>
      <c r="S17" s="111"/>
    </row>
    <row r="18" spans="1:19" x14ac:dyDescent="0.55000000000000004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2"/>
      <c r="M18" s="142"/>
      <c r="N18" s="142"/>
      <c r="O18" s="142"/>
      <c r="P18" s="142"/>
      <c r="Q18" s="142"/>
      <c r="R18" s="142"/>
      <c r="S18" s="111"/>
    </row>
    <row r="19" spans="1:19" x14ac:dyDescent="0.55000000000000004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2"/>
      <c r="M19" s="142"/>
      <c r="N19" s="142"/>
      <c r="O19" s="142"/>
      <c r="P19" s="142"/>
      <c r="Q19" s="142"/>
      <c r="R19" s="142"/>
      <c r="S19" s="111"/>
    </row>
    <row r="20" spans="1:19" x14ac:dyDescent="0.55000000000000004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55000000000000004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55000000000000004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55000000000000004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55000000000000004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55000000000000004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2"/>
      <c r="M25" s="142"/>
      <c r="N25" s="142"/>
      <c r="O25" s="142"/>
      <c r="P25" s="142"/>
      <c r="Q25" s="142"/>
      <c r="R25" s="142"/>
      <c r="S25" s="111"/>
    </row>
    <row r="26" spans="1:19" x14ac:dyDescent="0.55000000000000004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2"/>
      <c r="M26" s="142"/>
      <c r="N26" s="142"/>
      <c r="O26" s="142"/>
      <c r="P26" s="142"/>
      <c r="Q26" s="142"/>
      <c r="R26" s="142"/>
      <c r="S26" s="111"/>
    </row>
    <row r="27" spans="1:19" x14ac:dyDescent="0.55000000000000004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55000000000000004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55000000000000004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3" t="s">
        <v>17</v>
      </c>
      <c r="M29" s="143"/>
      <c r="N29" s="143"/>
      <c r="O29" s="143"/>
      <c r="P29" s="143"/>
      <c r="Q29" s="143"/>
      <c r="R29" s="143"/>
      <c r="S29" s="111"/>
    </row>
    <row r="30" spans="1:19" x14ac:dyDescent="0.55000000000000004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3"/>
      <c r="M30" s="143"/>
      <c r="N30" s="143"/>
      <c r="O30" s="143"/>
      <c r="P30" s="143"/>
      <c r="Q30" s="143"/>
      <c r="R30" s="143"/>
      <c r="S30" s="111"/>
    </row>
    <row r="31" spans="1:19" ht="14.7" thickBot="1" x14ac:dyDescent="0.6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55000000000000004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55000000000000004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55000000000000004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55000000000000004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4.7" thickBot="1" x14ac:dyDescent="0.6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55000000000000004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55000000000000004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4.7" thickBot="1" x14ac:dyDescent="0.6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55000000000000004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55000000000000004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55000000000000004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password="F30A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S42"/>
  <sheetViews>
    <sheetView workbookViewId="0">
      <selection activeCell="B9" sqref="B9"/>
    </sheetView>
  </sheetViews>
  <sheetFormatPr defaultRowHeight="14.4" x14ac:dyDescent="0.55000000000000004"/>
  <cols>
    <col min="1" max="1" width="5" customWidth="1"/>
    <col min="2" max="2" width="19.41796875" customWidth="1"/>
    <col min="3" max="3" width="20.41796875" customWidth="1"/>
    <col min="4" max="4" width="23.15625" customWidth="1"/>
    <col min="5" max="5" width="20.41796875" customWidth="1"/>
    <col min="6" max="6" width="35.83984375" customWidth="1"/>
    <col min="7" max="7" width="10.26171875" customWidth="1"/>
    <col min="8" max="8" width="29.578125" customWidth="1"/>
    <col min="10" max="10" width="15.578125" customWidth="1"/>
    <col min="11" max="11" width="4.47265625" customWidth="1"/>
    <col min="15" max="15" width="12.41796875" customWidth="1"/>
  </cols>
  <sheetData>
    <row r="1" spans="1:19" x14ac:dyDescent="0.55000000000000004">
      <c r="A1" s="144" t="s">
        <v>78</v>
      </c>
      <c r="B1" s="144"/>
      <c r="C1" s="144"/>
      <c r="D1" s="144"/>
      <c r="E1" s="144"/>
      <c r="F1" s="144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4.7" thickBot="1" x14ac:dyDescent="0.6">
      <c r="A3" s="146" t="s">
        <v>0</v>
      </c>
      <c r="B3" s="146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" thickTop="1" thickBot="1" x14ac:dyDescent="0.6">
      <c r="A4" s="146" t="s">
        <v>13</v>
      </c>
      <c r="B4" s="146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" thickTop="1" thickBot="1" x14ac:dyDescent="0.6">
      <c r="A5" s="146" t="s">
        <v>35</v>
      </c>
      <c r="B5" s="146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55000000000000004">
      <c r="A6" s="147" t="s">
        <v>79</v>
      </c>
      <c r="B6" s="147"/>
      <c r="C6" s="147"/>
      <c r="D6" s="147"/>
      <c r="E6" s="147"/>
      <c r="F6" s="147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55000000000000004">
      <c r="A7" s="1"/>
      <c r="B7" s="145" t="s">
        <v>2</v>
      </c>
      <c r="C7" s="145"/>
      <c r="D7" s="145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60" customHeight="1" thickBot="1" x14ac:dyDescent="0.6">
      <c r="A8" s="3" t="s">
        <v>8</v>
      </c>
      <c r="B8" s="9" t="s">
        <v>18</v>
      </c>
      <c r="C8" s="9" t="s">
        <v>19</v>
      </c>
      <c r="D8" s="9" t="s">
        <v>69</v>
      </c>
      <c r="E8" s="9" t="s">
        <v>20</v>
      </c>
      <c r="F8" s="9" t="s">
        <v>80</v>
      </c>
      <c r="G8" s="9" t="s">
        <v>71</v>
      </c>
      <c r="H8" s="9" t="s">
        <v>73</v>
      </c>
      <c r="I8" s="9" t="s">
        <v>70</v>
      </c>
      <c r="J8" s="9" t="s">
        <v>72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55000000000000004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2" t="s">
        <v>81</v>
      </c>
      <c r="M9" s="142"/>
      <c r="N9" s="142"/>
      <c r="O9" s="142"/>
      <c r="P9" s="142"/>
      <c r="Q9" s="142"/>
      <c r="R9" s="142"/>
      <c r="S9" s="111"/>
    </row>
    <row r="10" spans="1:19" x14ac:dyDescent="0.55000000000000004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2"/>
      <c r="M10" s="142"/>
      <c r="N10" s="142"/>
      <c r="O10" s="142"/>
      <c r="P10" s="142"/>
      <c r="Q10" s="142"/>
      <c r="R10" s="142"/>
      <c r="S10" s="111"/>
    </row>
    <row r="11" spans="1:19" x14ac:dyDescent="0.55000000000000004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55000000000000004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55000000000000004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2"/>
      <c r="M13" s="142"/>
      <c r="N13" s="142"/>
      <c r="O13" s="142"/>
      <c r="P13" s="142"/>
      <c r="Q13" s="142"/>
      <c r="R13" s="142"/>
      <c r="S13" s="111"/>
    </row>
    <row r="14" spans="1:19" x14ac:dyDescent="0.55000000000000004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2"/>
      <c r="M14" s="142"/>
      <c r="N14" s="142"/>
      <c r="O14" s="142"/>
      <c r="P14" s="142"/>
      <c r="Q14" s="142"/>
      <c r="R14" s="142"/>
      <c r="S14" s="111"/>
    </row>
    <row r="15" spans="1:19" x14ac:dyDescent="0.55000000000000004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55000000000000004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55000000000000004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2"/>
      <c r="M17" s="142"/>
      <c r="N17" s="142"/>
      <c r="O17" s="142"/>
      <c r="P17" s="142"/>
      <c r="Q17" s="142"/>
      <c r="R17" s="142"/>
      <c r="S17" s="111"/>
    </row>
    <row r="18" spans="1:19" x14ac:dyDescent="0.55000000000000004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2"/>
      <c r="M18" s="142"/>
      <c r="N18" s="142"/>
      <c r="O18" s="142"/>
      <c r="P18" s="142"/>
      <c r="Q18" s="142"/>
      <c r="R18" s="142"/>
      <c r="S18" s="111"/>
    </row>
    <row r="19" spans="1:19" x14ac:dyDescent="0.55000000000000004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2"/>
      <c r="M19" s="142"/>
      <c r="N19" s="142"/>
      <c r="O19" s="142"/>
      <c r="P19" s="142"/>
      <c r="Q19" s="142"/>
      <c r="R19" s="142"/>
      <c r="S19" s="111"/>
    </row>
    <row r="20" spans="1:19" x14ac:dyDescent="0.55000000000000004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55000000000000004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55000000000000004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55000000000000004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55000000000000004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55000000000000004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2"/>
      <c r="M25" s="142"/>
      <c r="N25" s="142"/>
      <c r="O25" s="142"/>
      <c r="P25" s="142"/>
      <c r="Q25" s="142"/>
      <c r="R25" s="142"/>
      <c r="S25" s="111"/>
    </row>
    <row r="26" spans="1:19" x14ac:dyDescent="0.55000000000000004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2"/>
      <c r="M26" s="142"/>
      <c r="N26" s="142"/>
      <c r="O26" s="142"/>
      <c r="P26" s="142"/>
      <c r="Q26" s="142"/>
      <c r="R26" s="142"/>
      <c r="S26" s="111"/>
    </row>
    <row r="27" spans="1:19" x14ac:dyDescent="0.55000000000000004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55000000000000004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55000000000000004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3" t="s">
        <v>17</v>
      </c>
      <c r="M29" s="143"/>
      <c r="N29" s="143"/>
      <c r="O29" s="143"/>
      <c r="P29" s="143"/>
      <c r="Q29" s="143"/>
      <c r="R29" s="143"/>
      <c r="S29" s="111"/>
    </row>
    <row r="30" spans="1:19" x14ac:dyDescent="0.55000000000000004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3"/>
      <c r="M30" s="143"/>
      <c r="N30" s="143"/>
      <c r="O30" s="143"/>
      <c r="P30" s="143"/>
      <c r="Q30" s="143"/>
      <c r="R30" s="143"/>
      <c r="S30" s="111"/>
    </row>
    <row r="31" spans="1:19" ht="14.7" thickBot="1" x14ac:dyDescent="0.6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55000000000000004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55000000000000004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55000000000000004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55000000000000004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4.7" thickBot="1" x14ac:dyDescent="0.6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55000000000000004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55000000000000004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4.7" thickBot="1" x14ac:dyDescent="0.6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55000000000000004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55000000000000004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55000000000000004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password="F30A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I21"/>
  <sheetViews>
    <sheetView workbookViewId="0">
      <selection activeCell="J21" sqref="J21"/>
    </sheetView>
  </sheetViews>
  <sheetFormatPr defaultRowHeight="14.4" x14ac:dyDescent="0.55000000000000004"/>
  <cols>
    <col min="1" max="1" width="23.41796875" customWidth="1"/>
    <col min="2" max="2" width="22.15625" customWidth="1"/>
    <col min="3" max="3" width="15.15625" customWidth="1"/>
    <col min="4" max="4" width="12.15625" customWidth="1"/>
    <col min="5" max="5" width="14.26171875" customWidth="1"/>
    <col min="6" max="6" width="11.83984375" customWidth="1"/>
    <col min="7" max="7" width="13.15625" customWidth="1"/>
  </cols>
  <sheetData>
    <row r="1" spans="1:9" x14ac:dyDescent="0.55000000000000004">
      <c r="A1" s="5" t="s">
        <v>82</v>
      </c>
      <c r="B1" s="5"/>
      <c r="C1" s="5"/>
      <c r="D1" s="5"/>
      <c r="E1" s="5"/>
      <c r="F1" s="5"/>
      <c r="G1" s="5"/>
      <c r="H1" s="5"/>
    </row>
    <row r="2" spans="1:9" ht="29.1" customHeight="1" thickBot="1" x14ac:dyDescent="0.6">
      <c r="A2" s="5" t="s">
        <v>11</v>
      </c>
      <c r="B2" s="98" t="str">
        <f>IF('CRP Staff 1'!F4="", "", 'CRP Staff 1'!F4)</f>
        <v>Enter Month on DIF IPS Tracking Sheet</v>
      </c>
      <c r="C2" s="5"/>
      <c r="D2" s="25" t="s">
        <v>38</v>
      </c>
      <c r="E2" s="98" t="str">
        <f>IF('CRP Staff 1'!F5="", "", 'CRP Staff 1'!F5)</f>
        <v>Enter Vendor # on DIF IPS Tracking Sheet</v>
      </c>
      <c r="F2" s="5"/>
      <c r="G2" s="5"/>
      <c r="H2" s="5"/>
    </row>
    <row r="3" spans="1:9" ht="14.7" thickBot="1" x14ac:dyDescent="0.6">
      <c r="A3" s="25" t="s">
        <v>37</v>
      </c>
      <c r="B3" s="99" t="str">
        <f>IF('CRP Staff 1'!C5="", "", 'CRP Staff 1'!C5)</f>
        <v>Enter CRP Name on DIF IPS Tracking Sheet</v>
      </c>
    </row>
    <row r="4" spans="1:9" ht="54.6" customHeight="1" thickBot="1" x14ac:dyDescent="0.6">
      <c r="A4" s="4" t="s">
        <v>9</v>
      </c>
      <c r="B4" s="9" t="s">
        <v>10</v>
      </c>
      <c r="C4" s="9" t="s">
        <v>4</v>
      </c>
      <c r="D4" s="9" t="s">
        <v>5</v>
      </c>
      <c r="E4" s="9" t="s">
        <v>3</v>
      </c>
      <c r="F4" s="9" t="s">
        <v>20</v>
      </c>
      <c r="G4" s="112" t="s">
        <v>75</v>
      </c>
    </row>
    <row r="5" spans="1:9" x14ac:dyDescent="0.55000000000000004">
      <c r="A5" s="76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124">
        <f>'CRP Staff 1'!J40</f>
        <v>0</v>
      </c>
    </row>
    <row r="6" spans="1:9" x14ac:dyDescent="0.55000000000000004">
      <c r="A6" s="76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124">
        <f>'CRP Staff 2'!J40</f>
        <v>0</v>
      </c>
    </row>
    <row r="7" spans="1:9" x14ac:dyDescent="0.55000000000000004">
      <c r="A7" s="76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124">
        <f>'CRP Staff 3'!J40</f>
        <v>0</v>
      </c>
    </row>
    <row r="8" spans="1:9" x14ac:dyDescent="0.55000000000000004">
      <c r="A8" s="76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124">
        <f>'CRP Staff 4'!J40</f>
        <v>0</v>
      </c>
    </row>
    <row r="9" spans="1:9" x14ac:dyDescent="0.55000000000000004">
      <c r="A9" s="76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125">
        <f>'CRP Staff 5'!J40</f>
        <v>0</v>
      </c>
    </row>
    <row r="10" spans="1:9" ht="14.7" thickBot="1" x14ac:dyDescent="0.6">
      <c r="A10" s="100" t="str">
        <f>IF('CRP Staff 6'!C3="", "N/A", 'CRP Staff 6'!C3)</f>
        <v>N/A</v>
      </c>
      <c r="B10" s="13">
        <f>'CRP Staff 6'!F3</f>
        <v>0</v>
      </c>
      <c r="C10" s="13">
        <f>'CRP Staff 6'!B40</f>
        <v>0</v>
      </c>
      <c r="D10" s="13">
        <f>'CRP Staff 6'!C40</f>
        <v>0</v>
      </c>
      <c r="E10" s="13">
        <f>'CRP Staff 6'!D40</f>
        <v>0</v>
      </c>
      <c r="F10" s="13">
        <f>'CRP Staff 6'!E40</f>
        <v>0</v>
      </c>
      <c r="G10" s="126">
        <f>'CRP Staff 6'!J40</f>
        <v>0</v>
      </c>
    </row>
    <row r="11" spans="1:9" ht="14.7" thickTop="1" x14ac:dyDescent="0.55000000000000004">
      <c r="A11" s="1" t="s">
        <v>12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22">
        <f t="shared" si="0"/>
        <v>0</v>
      </c>
      <c r="G11" s="127">
        <f t="shared" si="0"/>
        <v>0</v>
      </c>
      <c r="H11" s="121"/>
      <c r="I11" s="121"/>
    </row>
    <row r="12" spans="1:9" x14ac:dyDescent="0.55000000000000004">
      <c r="F12" s="120"/>
      <c r="G12" s="122"/>
      <c r="H12" s="122"/>
      <c r="I12" s="122"/>
    </row>
    <row r="13" spans="1:9" x14ac:dyDescent="0.55000000000000004">
      <c r="F13" s="120"/>
      <c r="G13" s="122"/>
      <c r="H13" s="122"/>
      <c r="I13" s="122"/>
    </row>
    <row r="14" spans="1:9" x14ac:dyDescent="0.55000000000000004">
      <c r="A14" s="149" t="s">
        <v>21</v>
      </c>
      <c r="B14" s="149"/>
      <c r="C14" s="149"/>
      <c r="F14" s="120"/>
      <c r="G14" s="123"/>
      <c r="H14" s="123"/>
      <c r="I14" s="123"/>
    </row>
    <row r="15" spans="1:9" x14ac:dyDescent="0.55000000000000004">
      <c r="A15" s="149"/>
      <c r="B15" s="149"/>
      <c r="C15" s="149"/>
    </row>
    <row r="18" spans="1:9" x14ac:dyDescent="0.55000000000000004">
      <c r="A18" s="119"/>
      <c r="B18" s="20"/>
      <c r="C18" s="20"/>
      <c r="D18" s="20"/>
      <c r="E18" s="20"/>
      <c r="F18" s="130">
        <f>SUM(F5:F10)</f>
        <v>0</v>
      </c>
      <c r="G18" s="148" t="s">
        <v>22</v>
      </c>
      <c r="H18" s="148"/>
      <c r="I18" s="148"/>
    </row>
    <row r="19" spans="1:9" x14ac:dyDescent="0.55000000000000004">
      <c r="A19" s="106"/>
      <c r="B19" s="107"/>
      <c r="C19" s="107"/>
      <c r="D19" s="107"/>
      <c r="E19" s="107"/>
      <c r="F19" s="21">
        <f>F18*17.85</f>
        <v>0</v>
      </c>
      <c r="G19" s="149" t="s">
        <v>23</v>
      </c>
      <c r="H19" s="149"/>
      <c r="I19" s="149"/>
    </row>
    <row r="20" spans="1:9" ht="14.7" thickBot="1" x14ac:dyDescent="0.6">
      <c r="F20" s="23">
        <f>G11</f>
        <v>0</v>
      </c>
      <c r="G20" s="150" t="s">
        <v>76</v>
      </c>
      <c r="H20" s="150"/>
      <c r="I20" s="150"/>
    </row>
    <row r="21" spans="1:9" x14ac:dyDescent="0.55000000000000004">
      <c r="F21" s="21">
        <f>SUM(F19:F20)</f>
        <v>0</v>
      </c>
      <c r="G21" s="151" t="s">
        <v>24</v>
      </c>
      <c r="H21" s="151"/>
      <c r="I21" s="151"/>
    </row>
  </sheetData>
  <sheetProtection password="F30A" sheet="1" selectLockedCells="1"/>
  <mergeCells count="5">
    <mergeCell ref="G18:I18"/>
    <mergeCell ref="G19:I19"/>
    <mergeCell ref="G20:I20"/>
    <mergeCell ref="G21:I21"/>
    <mergeCell ref="A14:C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6"/>
  <sheetViews>
    <sheetView showGridLines="0" topLeftCell="A4" zoomScaleNormal="100" workbookViewId="0">
      <selection activeCell="H43" sqref="H43"/>
    </sheetView>
  </sheetViews>
  <sheetFormatPr defaultColWidth="8.68359375" defaultRowHeight="14.4" x14ac:dyDescent="0.55000000000000004"/>
  <cols>
    <col min="1" max="1" width="23" style="35" customWidth="1"/>
    <col min="2" max="2" width="21.15625" style="35" bestFit="1" customWidth="1"/>
    <col min="3" max="3" width="14.3125" style="36" customWidth="1"/>
    <col min="4" max="4" width="20.578125" style="35" customWidth="1"/>
    <col min="5" max="5" width="15.578125" style="35" customWidth="1"/>
    <col min="6" max="6" width="20.734375" style="35" customWidth="1"/>
    <col min="7" max="8" width="15.68359375" style="35" customWidth="1"/>
    <col min="9" max="9" width="3.68359375" style="35" customWidth="1"/>
    <col min="10" max="16384" width="8.68359375" style="35"/>
  </cols>
  <sheetData>
    <row r="1" spans="1:8" ht="10" customHeight="1" x14ac:dyDescent="0.55000000000000004">
      <c r="A1" s="77"/>
      <c r="B1" s="77"/>
      <c r="C1" s="77"/>
      <c r="D1" s="77"/>
      <c r="E1" s="77"/>
      <c r="F1" s="77"/>
      <c r="G1" s="77"/>
    </row>
    <row r="2" spans="1:8" ht="20.100000000000001" customHeight="1" thickBot="1" x14ac:dyDescent="1.45">
      <c r="A2" s="37"/>
      <c r="B2" s="38"/>
      <c r="C2" s="38"/>
      <c r="D2" s="152"/>
      <c r="E2" s="152"/>
      <c r="F2" s="152"/>
      <c r="G2" s="38"/>
      <c r="H2" s="38"/>
    </row>
    <row r="3" spans="1:8" ht="13.5" customHeight="1" x14ac:dyDescent="1.4">
      <c r="A3" s="39"/>
      <c r="B3" s="39"/>
      <c r="C3" s="39"/>
      <c r="D3" s="40"/>
      <c r="E3" s="40"/>
      <c r="F3" s="41"/>
      <c r="G3" s="42"/>
      <c r="H3" s="42"/>
    </row>
    <row r="4" spans="1:8" ht="18.75" customHeight="1" x14ac:dyDescent="1.4">
      <c r="A4" s="43" t="s">
        <v>39</v>
      </c>
      <c r="B4" s="38"/>
      <c r="C4" s="38"/>
      <c r="D4" s="44"/>
      <c r="E4" s="81" t="s">
        <v>59</v>
      </c>
      <c r="F4" s="85" t="str">
        <f>'CRP Staff 1'!F4</f>
        <v>Enter Month on DIF IPS Tracking Sheet</v>
      </c>
      <c r="G4" s="45"/>
      <c r="H4" s="45"/>
    </row>
    <row r="5" spans="1:8" ht="16.5" customHeight="1" x14ac:dyDescent="1.4">
      <c r="A5" s="46" t="s">
        <v>68</v>
      </c>
      <c r="B5" s="38"/>
      <c r="C5" s="38"/>
      <c r="D5" s="44"/>
      <c r="E5" s="82" t="s">
        <v>60</v>
      </c>
      <c r="F5" s="96"/>
      <c r="G5" s="48"/>
      <c r="H5" s="48"/>
    </row>
    <row r="6" spans="1:8" ht="17.100000000000001" customHeight="1" x14ac:dyDescent="1.4">
      <c r="A6" s="46"/>
      <c r="B6" s="38"/>
      <c r="C6" s="38"/>
      <c r="D6" s="44"/>
      <c r="E6" s="47" t="s">
        <v>61</v>
      </c>
      <c r="F6" s="83" t="s">
        <v>62</v>
      </c>
      <c r="G6" s="48"/>
      <c r="H6" s="48"/>
    </row>
    <row r="7" spans="1:8" ht="14.1" customHeight="1" x14ac:dyDescent="1.4">
      <c r="A7" s="49"/>
      <c r="B7" s="38"/>
      <c r="C7" s="38"/>
      <c r="D7" s="44"/>
      <c r="E7" s="77"/>
      <c r="F7" s="77"/>
      <c r="G7" s="48"/>
      <c r="H7" s="48"/>
    </row>
    <row r="8" spans="1:8" ht="13.5" customHeight="1" x14ac:dyDescent="0.55000000000000004">
      <c r="A8" s="43" t="s">
        <v>40</v>
      </c>
      <c r="B8" s="84" t="str">
        <f>IF('CRP Summary'!B3="", Vendor Name, 'CRP Summary'!B3)</f>
        <v>Enter CRP Name on DIF IPS Tracking Sheet</v>
      </c>
      <c r="C8" s="50"/>
      <c r="D8" s="77"/>
      <c r="E8" s="77"/>
      <c r="F8" s="77"/>
      <c r="G8" s="77"/>
    </row>
    <row r="9" spans="1:8" ht="13.5" customHeight="1" x14ac:dyDescent="0.55000000000000004">
      <c r="A9" s="51" t="s">
        <v>41</v>
      </c>
      <c r="B9" s="84" t="str">
        <f>IF('DIF IPS Tracking'!B4="", "Enter CRP Address on DIF CD Tracking Sheet", 'DIF IPS Tracking'!B4)</f>
        <v>Enter CRP Address on DIF CD Tracking Sheet</v>
      </c>
      <c r="C9" s="50"/>
      <c r="D9" s="77"/>
      <c r="E9" s="77"/>
      <c r="F9" s="77"/>
      <c r="G9" s="77"/>
    </row>
    <row r="10" spans="1:8" ht="13.5" customHeight="1" x14ac:dyDescent="0.55000000000000004">
      <c r="A10" s="51" t="s">
        <v>41</v>
      </c>
      <c r="B10" s="92" t="str">
        <f>IF('DIF IPS Tracking'!B5="", "Enter CRP City, State, Zip on DIF CD Tracking Sheet", 'DIF IPS Tracking'!B5)</f>
        <v>Enter CRP City, State, Zip on DIF CD Tracking Sheet</v>
      </c>
      <c r="C10" s="50"/>
      <c r="D10" s="77"/>
      <c r="E10" s="77"/>
      <c r="F10" s="77"/>
      <c r="G10" s="77"/>
    </row>
    <row r="11" spans="1:8" ht="15" customHeight="1" x14ac:dyDescent="0.6">
      <c r="A11" s="51" t="s">
        <v>42</v>
      </c>
      <c r="B11" s="79" t="s">
        <v>58</v>
      </c>
      <c r="C11" s="84" t="str">
        <f>+'CRP Summary'!E2</f>
        <v>Enter Vendor # on DIF IPS Tracking Sheet</v>
      </c>
      <c r="D11" s="52"/>
      <c r="E11" s="153" t="s">
        <v>43</v>
      </c>
      <c r="F11" s="154"/>
      <c r="G11" s="77"/>
    </row>
    <row r="12" spans="1:8" ht="13.5" customHeight="1" x14ac:dyDescent="0.55000000000000004">
      <c r="A12" s="77"/>
      <c r="B12" s="77"/>
      <c r="C12" s="77"/>
      <c r="D12" s="53"/>
      <c r="E12" s="155" t="str">
        <f>IF('CRP Staff 1'!F4="", "",'CRP Staff 1'!F4)</f>
        <v>Enter Month on DIF IPS Tracking Sheet</v>
      </c>
      <c r="F12" s="156"/>
      <c r="G12" s="77"/>
    </row>
    <row r="13" spans="1:8" ht="13.5" customHeight="1" x14ac:dyDescent="0.55000000000000004">
      <c r="A13" s="77"/>
      <c r="B13" s="77"/>
      <c r="C13" s="77"/>
      <c r="D13" s="77"/>
      <c r="E13" s="77"/>
      <c r="F13" s="77"/>
      <c r="G13" s="77"/>
    </row>
    <row r="14" spans="1:8" ht="13.5" customHeight="1" x14ac:dyDescent="0.55000000000000004">
      <c r="A14" s="54" t="s">
        <v>44</v>
      </c>
      <c r="B14" s="55"/>
      <c r="C14" s="55"/>
      <c r="D14" s="56" t="s">
        <v>45</v>
      </c>
      <c r="E14" s="57" t="s">
        <v>46</v>
      </c>
      <c r="F14" s="57" t="s">
        <v>47</v>
      </c>
      <c r="G14" s="77"/>
    </row>
    <row r="15" spans="1:8" ht="13.5" customHeight="1" x14ac:dyDescent="0.55000000000000004">
      <c r="A15" s="103" t="str">
        <f>'CRP Summary'!A1</f>
        <v>DIF ips Activities Monthly Report (email to Brandy.McOmber@iowa.gov by the 5th working day following the end of each month)</v>
      </c>
      <c r="B15" s="58"/>
      <c r="C15" s="58"/>
      <c r="D15" s="59"/>
      <c r="E15" s="60"/>
      <c r="F15" s="61"/>
      <c r="G15" s="77"/>
    </row>
    <row r="16" spans="1:8" ht="13.5" customHeight="1" x14ac:dyDescent="0.55000000000000004">
      <c r="A16" s="62" t="s">
        <v>48</v>
      </c>
      <c r="B16" s="58"/>
      <c r="C16" s="58"/>
      <c r="D16" s="63"/>
      <c r="E16" s="64"/>
      <c r="F16" s="61"/>
      <c r="G16" s="77"/>
    </row>
    <row r="17" spans="1:7" ht="13.5" customHeight="1" x14ac:dyDescent="0.55000000000000004">
      <c r="A17" s="74" t="str">
        <f>'CRP Summary'!A5</f>
        <v>N/A</v>
      </c>
      <c r="B17" s="58"/>
      <c r="C17" s="58"/>
      <c r="D17" s="63"/>
      <c r="E17" s="64"/>
      <c r="F17" s="61"/>
      <c r="G17" s="77"/>
    </row>
    <row r="18" spans="1:7" ht="13.5" customHeight="1" x14ac:dyDescent="0.55000000000000004">
      <c r="A18" s="62" t="s">
        <v>49</v>
      </c>
      <c r="B18" s="58"/>
      <c r="C18" s="58"/>
      <c r="D18" s="78">
        <f>'CRP Summary'!C5</f>
        <v>0</v>
      </c>
      <c r="E18" s="64">
        <v>17.850000000000001</v>
      </c>
      <c r="F18" s="61">
        <f>+D18*E18</f>
        <v>0</v>
      </c>
      <c r="G18" s="77"/>
    </row>
    <row r="19" spans="1:7" ht="13.5" customHeight="1" x14ac:dyDescent="0.55000000000000004">
      <c r="A19" s="65" t="s">
        <v>50</v>
      </c>
      <c r="B19" s="58"/>
      <c r="C19" s="58"/>
      <c r="D19" s="78">
        <f>'CRP Summary'!D5</f>
        <v>0</v>
      </c>
      <c r="E19" s="64">
        <v>17.850000000000001</v>
      </c>
      <c r="F19" s="61">
        <f>+D19*E19</f>
        <v>0</v>
      </c>
      <c r="G19" s="77"/>
    </row>
    <row r="20" spans="1:7" ht="13.5" customHeight="1" x14ac:dyDescent="0.55000000000000004">
      <c r="A20" s="62" t="s">
        <v>51</v>
      </c>
      <c r="B20" s="58"/>
      <c r="C20" s="58"/>
      <c r="D20" s="78">
        <f>'CRP Summary'!E5</f>
        <v>0</v>
      </c>
      <c r="E20" s="64">
        <v>17.850000000000001</v>
      </c>
      <c r="F20" s="61">
        <f>+D20*E20</f>
        <v>0</v>
      </c>
      <c r="G20" s="77"/>
    </row>
    <row r="21" spans="1:7" ht="13.5" customHeight="1" x14ac:dyDescent="0.55000000000000004">
      <c r="A21" s="62" t="s">
        <v>52</v>
      </c>
      <c r="B21" s="58"/>
      <c r="C21" s="58"/>
      <c r="D21" s="131">
        <f>'CRP Staff 1'!G40</f>
        <v>0</v>
      </c>
      <c r="E21" s="64">
        <v>0.5</v>
      </c>
      <c r="F21" s="61">
        <f>+D21*E21</f>
        <v>0</v>
      </c>
      <c r="G21" s="77"/>
    </row>
    <row r="22" spans="1:7" ht="13.5" customHeight="1" x14ac:dyDescent="0.55000000000000004">
      <c r="A22" s="74" t="str">
        <f>'CRP Summary'!A6</f>
        <v>N/A</v>
      </c>
      <c r="B22" s="58"/>
      <c r="C22" s="58"/>
      <c r="D22" s="66"/>
      <c r="E22" s="64"/>
      <c r="F22" s="61"/>
      <c r="G22" s="77"/>
    </row>
    <row r="23" spans="1:7" ht="13.5" customHeight="1" x14ac:dyDescent="0.55000000000000004">
      <c r="A23" s="62" t="s">
        <v>49</v>
      </c>
      <c r="B23" s="58"/>
      <c r="C23" s="58"/>
      <c r="D23" s="78">
        <f>+'CRP Summary'!C6</f>
        <v>0</v>
      </c>
      <c r="E23" s="64">
        <v>17.850000000000001</v>
      </c>
      <c r="F23" s="61">
        <f>+D23*E23</f>
        <v>0</v>
      </c>
      <c r="G23" s="77"/>
    </row>
    <row r="24" spans="1:7" ht="13.5" customHeight="1" x14ac:dyDescent="0.55000000000000004">
      <c r="A24" s="65" t="s">
        <v>50</v>
      </c>
      <c r="B24" s="58"/>
      <c r="C24" s="58"/>
      <c r="D24" s="78">
        <f>+'CRP Summary'!D6</f>
        <v>0</v>
      </c>
      <c r="E24" s="64">
        <v>17.850000000000001</v>
      </c>
      <c r="F24" s="61">
        <f>+D24*E24</f>
        <v>0</v>
      </c>
      <c r="G24" s="77"/>
    </row>
    <row r="25" spans="1:7" ht="13.5" customHeight="1" x14ac:dyDescent="0.55000000000000004">
      <c r="A25" s="62" t="s">
        <v>51</v>
      </c>
      <c r="B25" s="58"/>
      <c r="C25" s="58"/>
      <c r="D25" s="78">
        <f>+'CRP Summary'!E6</f>
        <v>0</v>
      </c>
      <c r="E25" s="64">
        <v>17.850000000000001</v>
      </c>
      <c r="F25" s="61">
        <f>+D25*E25</f>
        <v>0</v>
      </c>
      <c r="G25" s="77"/>
    </row>
    <row r="26" spans="1:7" ht="13.5" customHeight="1" x14ac:dyDescent="0.55000000000000004">
      <c r="A26" s="62" t="s">
        <v>52</v>
      </c>
      <c r="B26" s="58"/>
      <c r="C26" s="58"/>
      <c r="D26" s="131">
        <f>'CRP Staff 2'!G40</f>
        <v>0</v>
      </c>
      <c r="E26" s="64">
        <v>0.5</v>
      </c>
      <c r="F26" s="61">
        <f>+D26*E26</f>
        <v>0</v>
      </c>
      <c r="G26" s="77"/>
    </row>
    <row r="27" spans="1:7" ht="13.5" customHeight="1" x14ac:dyDescent="0.55000000000000004">
      <c r="A27" s="74" t="str">
        <f>+'CRP Summary'!A7</f>
        <v>N/A</v>
      </c>
      <c r="B27" s="58"/>
      <c r="C27" s="58"/>
      <c r="D27" s="66"/>
      <c r="E27" s="64"/>
      <c r="F27" s="61"/>
      <c r="G27" s="77"/>
    </row>
    <row r="28" spans="1:7" ht="13.5" customHeight="1" x14ac:dyDescent="0.55000000000000004">
      <c r="A28" s="62" t="s">
        <v>49</v>
      </c>
      <c r="B28" s="58"/>
      <c r="C28" s="58"/>
      <c r="D28" s="78">
        <f>+'CRP Summary'!C7</f>
        <v>0</v>
      </c>
      <c r="E28" s="64">
        <v>17.850000000000001</v>
      </c>
      <c r="F28" s="61">
        <f>+D28*E28</f>
        <v>0</v>
      </c>
      <c r="G28" s="77"/>
    </row>
    <row r="29" spans="1:7" ht="13.5" customHeight="1" x14ac:dyDescent="0.55000000000000004">
      <c r="A29" s="65" t="s">
        <v>50</v>
      </c>
      <c r="B29" s="58"/>
      <c r="C29" s="58"/>
      <c r="D29" s="78">
        <f>+'CRP Summary'!D7</f>
        <v>0</v>
      </c>
      <c r="E29" s="64">
        <v>17.850000000000001</v>
      </c>
      <c r="F29" s="61">
        <f>+D29*E29</f>
        <v>0</v>
      </c>
      <c r="G29" s="77"/>
    </row>
    <row r="30" spans="1:7" ht="13.5" customHeight="1" x14ac:dyDescent="0.55000000000000004">
      <c r="A30" s="62" t="s">
        <v>51</v>
      </c>
      <c r="B30" s="58"/>
      <c r="C30" s="58"/>
      <c r="D30" s="78">
        <f>+'CRP Summary'!E7</f>
        <v>0</v>
      </c>
      <c r="E30" s="64">
        <v>17.850000000000001</v>
      </c>
      <c r="F30" s="61">
        <f>+D30*E30</f>
        <v>0</v>
      </c>
      <c r="G30" s="77"/>
    </row>
    <row r="31" spans="1:7" ht="13.5" customHeight="1" x14ac:dyDescent="0.55000000000000004">
      <c r="A31" s="62" t="s">
        <v>52</v>
      </c>
      <c r="B31" s="58"/>
      <c r="C31" s="58"/>
      <c r="D31" s="131">
        <f>'CRP Staff 3'!G40</f>
        <v>0</v>
      </c>
      <c r="E31" s="64">
        <v>0.5</v>
      </c>
      <c r="F31" s="61">
        <f>+D31*E31</f>
        <v>0</v>
      </c>
      <c r="G31" s="77"/>
    </row>
    <row r="32" spans="1:7" ht="13.5" customHeight="1" x14ac:dyDescent="0.55000000000000004">
      <c r="A32" s="74" t="str">
        <f>+'CRP Summary'!A8</f>
        <v>N/A</v>
      </c>
      <c r="B32" s="58"/>
      <c r="C32" s="58"/>
      <c r="D32" s="66"/>
      <c r="E32" s="64"/>
      <c r="F32" s="61"/>
      <c r="G32" s="77"/>
    </row>
    <row r="33" spans="1:7" ht="13.5" customHeight="1" x14ac:dyDescent="0.55000000000000004">
      <c r="A33" s="62" t="s">
        <v>49</v>
      </c>
      <c r="B33" s="58"/>
      <c r="C33" s="58"/>
      <c r="D33" s="78">
        <f>+'CRP Summary'!C8</f>
        <v>0</v>
      </c>
      <c r="E33" s="64">
        <v>17.850000000000001</v>
      </c>
      <c r="F33" s="61">
        <f>+D33*E33</f>
        <v>0</v>
      </c>
      <c r="G33" s="77"/>
    </row>
    <row r="34" spans="1:7" ht="13.5" customHeight="1" x14ac:dyDescent="0.55000000000000004">
      <c r="A34" s="65" t="s">
        <v>50</v>
      </c>
      <c r="B34" s="58"/>
      <c r="C34" s="58"/>
      <c r="D34" s="78">
        <f>+'CRP Summary'!D8</f>
        <v>0</v>
      </c>
      <c r="E34" s="64">
        <v>17.850000000000001</v>
      </c>
      <c r="F34" s="61">
        <f>+D34*E34</f>
        <v>0</v>
      </c>
      <c r="G34" s="77"/>
    </row>
    <row r="35" spans="1:7" ht="13.5" customHeight="1" x14ac:dyDescent="0.55000000000000004">
      <c r="A35" s="62" t="s">
        <v>51</v>
      </c>
      <c r="B35" s="58"/>
      <c r="C35" s="58"/>
      <c r="D35" s="78">
        <f>+'CRP Summary'!E8</f>
        <v>0</v>
      </c>
      <c r="E35" s="64">
        <v>17.850000000000001</v>
      </c>
      <c r="F35" s="61">
        <f>+D35*E35</f>
        <v>0</v>
      </c>
      <c r="G35" s="77"/>
    </row>
    <row r="36" spans="1:7" ht="13.5" customHeight="1" x14ac:dyDescent="0.55000000000000004">
      <c r="A36" s="62" t="s">
        <v>52</v>
      </c>
      <c r="B36" s="58"/>
      <c r="C36" s="58"/>
      <c r="D36" s="131">
        <f>'CRP Staff 4'!G40</f>
        <v>0</v>
      </c>
      <c r="E36" s="64">
        <v>0.5</v>
      </c>
      <c r="F36" s="61">
        <f>+D36*E36</f>
        <v>0</v>
      </c>
      <c r="G36" s="77"/>
    </row>
    <row r="37" spans="1:7" s="80" customFormat="1" ht="13.5" customHeight="1" x14ac:dyDescent="0.55000000000000004">
      <c r="A37" s="74" t="str">
        <f>+'CRP Summary'!A9</f>
        <v>N/A</v>
      </c>
      <c r="B37" s="58"/>
      <c r="C37" s="58"/>
      <c r="D37" s="101"/>
      <c r="E37" s="64"/>
      <c r="F37" s="61"/>
    </row>
    <row r="38" spans="1:7" s="80" customFormat="1" ht="13.5" customHeight="1" x14ac:dyDescent="0.55000000000000004">
      <c r="A38" s="62" t="s">
        <v>49</v>
      </c>
      <c r="B38" s="58"/>
      <c r="C38" s="58"/>
      <c r="D38" s="78">
        <f>+'CRP Summary'!C9</f>
        <v>0</v>
      </c>
      <c r="E38" s="64">
        <v>17.850000000000001</v>
      </c>
      <c r="F38" s="61">
        <f>+D38*E38</f>
        <v>0</v>
      </c>
    </row>
    <row r="39" spans="1:7" s="80" customFormat="1" ht="13.5" customHeight="1" x14ac:dyDescent="0.55000000000000004">
      <c r="A39" s="65" t="s">
        <v>50</v>
      </c>
      <c r="B39" s="58"/>
      <c r="C39" s="58"/>
      <c r="D39" s="78">
        <f>+'CRP Summary'!D9</f>
        <v>0</v>
      </c>
      <c r="E39" s="64">
        <v>17.850000000000001</v>
      </c>
      <c r="F39" s="61">
        <f>+D39*E39</f>
        <v>0</v>
      </c>
    </row>
    <row r="40" spans="1:7" s="80" customFormat="1" ht="13.5" customHeight="1" x14ac:dyDescent="0.55000000000000004">
      <c r="A40" s="62" t="s">
        <v>51</v>
      </c>
      <c r="B40" s="58"/>
      <c r="C40" s="58"/>
      <c r="D40" s="78">
        <f>+'CRP Summary'!E9</f>
        <v>0</v>
      </c>
      <c r="E40" s="64">
        <v>17.850000000000001</v>
      </c>
      <c r="F40" s="61">
        <f>+D40*E40</f>
        <v>0</v>
      </c>
    </row>
    <row r="41" spans="1:7" s="80" customFormat="1" ht="13.5" customHeight="1" x14ac:dyDescent="0.55000000000000004">
      <c r="A41" s="62" t="s">
        <v>52</v>
      </c>
      <c r="B41" s="58"/>
      <c r="C41" s="58"/>
      <c r="D41" s="131">
        <f>'CRP Staff 5'!G40</f>
        <v>0</v>
      </c>
      <c r="E41" s="64">
        <v>0.5</v>
      </c>
      <c r="F41" s="61">
        <f>+D41*E41</f>
        <v>0</v>
      </c>
    </row>
    <row r="42" spans="1:7" s="80" customFormat="1" ht="13.5" customHeight="1" x14ac:dyDescent="0.55000000000000004">
      <c r="A42" s="74" t="str">
        <f>+'CRP Summary'!A10</f>
        <v>N/A</v>
      </c>
      <c r="B42" s="58"/>
      <c r="C42" s="58"/>
      <c r="D42" s="101"/>
      <c r="E42" s="64"/>
      <c r="F42" s="61"/>
    </row>
    <row r="43" spans="1:7" s="80" customFormat="1" ht="13.5" customHeight="1" x14ac:dyDescent="0.55000000000000004">
      <c r="A43" s="62" t="s">
        <v>49</v>
      </c>
      <c r="B43" s="58"/>
      <c r="C43" s="58"/>
      <c r="D43" s="78">
        <f>+'CRP Summary'!C10</f>
        <v>0</v>
      </c>
      <c r="E43" s="64">
        <v>17.850000000000001</v>
      </c>
      <c r="F43" s="61">
        <f>+D43*E43</f>
        <v>0</v>
      </c>
    </row>
    <row r="44" spans="1:7" s="80" customFormat="1" ht="13.5" customHeight="1" x14ac:dyDescent="0.55000000000000004">
      <c r="A44" s="65" t="s">
        <v>50</v>
      </c>
      <c r="B44" s="58"/>
      <c r="C44" s="58"/>
      <c r="D44" s="78">
        <f>+'CRP Summary'!D10</f>
        <v>0</v>
      </c>
      <c r="E44" s="64">
        <v>17.850000000000001</v>
      </c>
      <c r="F44" s="61">
        <f>+D44*E44</f>
        <v>0</v>
      </c>
    </row>
    <row r="45" spans="1:7" s="80" customFormat="1" ht="13.5" customHeight="1" x14ac:dyDescent="0.55000000000000004">
      <c r="A45" s="62" t="s">
        <v>51</v>
      </c>
      <c r="B45" s="58"/>
      <c r="C45" s="58"/>
      <c r="D45" s="78">
        <f>+'CRP Summary'!E10</f>
        <v>0</v>
      </c>
      <c r="E45" s="64">
        <v>17.850000000000001</v>
      </c>
      <c r="F45" s="61">
        <f>+D45*E45</f>
        <v>0</v>
      </c>
    </row>
    <row r="46" spans="1:7" s="80" customFormat="1" ht="13.5" customHeight="1" x14ac:dyDescent="0.55000000000000004">
      <c r="A46" s="62" t="s">
        <v>52</v>
      </c>
      <c r="B46" s="58"/>
      <c r="C46" s="58"/>
      <c r="D46" s="131">
        <f>'CRP Staff 6'!G40</f>
        <v>0</v>
      </c>
      <c r="E46" s="64">
        <v>0.5</v>
      </c>
      <c r="F46" s="61">
        <f>+D46*E46</f>
        <v>0</v>
      </c>
    </row>
    <row r="47" spans="1:7" ht="13.5" customHeight="1" x14ac:dyDescent="0.55000000000000004">
      <c r="A47" s="62"/>
      <c r="B47" s="58"/>
      <c r="C47" s="58"/>
      <c r="D47" s="67"/>
      <c r="E47" s="67"/>
      <c r="F47" s="58"/>
      <c r="G47" s="77"/>
    </row>
    <row r="48" spans="1:7" ht="13.5" customHeight="1" x14ac:dyDescent="0.55000000000000004">
      <c r="A48" s="62" t="s">
        <v>53</v>
      </c>
      <c r="B48" s="58"/>
      <c r="C48" s="58"/>
      <c r="D48" s="67"/>
      <c r="E48" s="67"/>
      <c r="F48" s="58"/>
      <c r="G48" s="77"/>
    </row>
    <row r="49" spans="1:7" ht="13.5" customHeight="1" x14ac:dyDescent="0.55000000000000004">
      <c r="A49" s="62" t="s">
        <v>54</v>
      </c>
      <c r="B49" s="58"/>
      <c r="C49" s="58"/>
      <c r="D49" s="67"/>
      <c r="E49" s="67"/>
      <c r="F49" s="58"/>
      <c r="G49" s="77"/>
    </row>
    <row r="50" spans="1:7" ht="13.5" customHeight="1" x14ac:dyDescent="0.55000000000000004">
      <c r="A50" s="62"/>
      <c r="B50" s="58"/>
      <c r="C50" s="58"/>
      <c r="D50" s="67"/>
      <c r="E50" s="67"/>
      <c r="F50" s="69"/>
      <c r="G50" s="77"/>
    </row>
    <row r="51" spans="1:7" ht="13.5" customHeight="1" x14ac:dyDescent="0.55000000000000004">
      <c r="A51" s="68"/>
      <c r="B51" s="69"/>
      <c r="C51" s="69"/>
      <c r="D51" s="132"/>
      <c r="E51" s="102" t="s">
        <v>55</v>
      </c>
      <c r="F51" s="71">
        <f>SUM(F18:F46)</f>
        <v>0</v>
      </c>
      <c r="G51" s="77"/>
    </row>
    <row r="52" spans="1:7" ht="13.5" customHeight="1" x14ac:dyDescent="0.55000000000000004">
      <c r="A52" s="70"/>
      <c r="B52" s="70"/>
      <c r="C52" s="70"/>
      <c r="D52" s="133"/>
      <c r="E52" s="77"/>
      <c r="F52" s="77"/>
      <c r="G52" s="77"/>
    </row>
    <row r="53" spans="1:7" ht="13.5" customHeight="1" x14ac:dyDescent="0.55000000000000004">
      <c r="A53" s="77"/>
      <c r="B53" s="72"/>
      <c r="C53" s="72"/>
      <c r="D53" s="77"/>
      <c r="E53" s="77"/>
      <c r="F53" s="77"/>
      <c r="G53" s="77"/>
    </row>
    <row r="54" spans="1:7" ht="13.5" customHeight="1" x14ac:dyDescent="0.55000000000000004">
      <c r="A54" s="73" t="s">
        <v>56</v>
      </c>
      <c r="B54" s="77"/>
      <c r="C54" s="77"/>
      <c r="D54" s="77"/>
      <c r="E54" s="77"/>
      <c r="F54" s="77"/>
      <c r="G54" s="77"/>
    </row>
    <row r="55" spans="1:7" ht="13.5" customHeight="1" x14ac:dyDescent="0.55000000000000004">
      <c r="A55" s="73" t="s">
        <v>57</v>
      </c>
      <c r="B55" s="77"/>
      <c r="C55" s="77"/>
      <c r="D55" s="77"/>
      <c r="E55" s="77"/>
      <c r="F55" s="77"/>
      <c r="G55" s="77"/>
    </row>
    <row r="56" spans="1:7" ht="13.5" customHeight="1" x14ac:dyDescent="0.55000000000000004">
      <c r="A56" s="77"/>
      <c r="B56" s="77"/>
      <c r="C56" s="77"/>
      <c r="D56" s="77"/>
      <c r="G56" s="77"/>
    </row>
  </sheetData>
  <sheetProtection password="F30A" sheet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DIF IPS Tracking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IPS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Ostendorf, Sandy [DVRS]</cp:lastModifiedBy>
  <cp:lastPrinted>2023-12-19T22:41:19Z</cp:lastPrinted>
  <dcterms:created xsi:type="dcterms:W3CDTF">2023-05-18T19:14:44Z</dcterms:created>
  <dcterms:modified xsi:type="dcterms:W3CDTF">2024-01-23T14:40:33Z</dcterms:modified>
</cp:coreProperties>
</file>